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baquero\Desktop\"/>
    </mc:Choice>
  </mc:AlternateContent>
  <xr:revisionPtr revIDLastSave="0" documentId="8_{F8F1F6C9-26B4-4B02-A009-265349BC8767}" xr6:coauthVersionLast="47" xr6:coauthVersionMax="47" xr10:uidLastSave="{00000000-0000-0000-0000-000000000000}"/>
  <bookViews>
    <workbookView xWindow="-120" yWindow="-120" windowWidth="20730" windowHeight="11160" firstSheet="5" activeTab="5" xr2:uid="{70D2B17E-A249-4B35-9BBA-C14B273EBB37}"/>
  </bookViews>
  <sheets>
    <sheet name="CARTERA" sheetId="2" state="hidden" r:id="rId1"/>
    <sheet name="TD" sheetId="3" state="hidden" r:id="rId2"/>
    <sheet name="DETALLE" sheetId="1" state="hidden" r:id="rId3"/>
    <sheet name="FT022" sheetId="4" state="hidden" r:id="rId4"/>
    <sheet name="FT022 COPIA" sheetId="5" state="hidden" r:id="rId5"/>
    <sheet name="Anexo FT022" sheetId="6" r:id="rId6"/>
  </sheets>
  <definedNames>
    <definedName name="_xlnm._FilterDatabase" localSheetId="5" hidden="1">'Anexo FT022'!$A$1:$H$351</definedName>
    <definedName name="_xlnm._FilterDatabase" localSheetId="2" hidden="1">DETALLE!$A$1:$AT$1</definedName>
    <definedName name="_xlnm._FilterDatabase" localSheetId="3" hidden="1">'FT022'!$A$1:$AV$385</definedName>
    <definedName name="_xlnm._FilterDatabase" localSheetId="4" hidden="1">'FT022 COPIA'!$A$1:$AT$386</definedName>
    <definedName name="CRUCE_AGOSTO_2019_MEDICAMENTOS">#REF!</definedName>
    <definedName name="cruce_farmaci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10">#REF!</definedName>
    <definedName name="TEST100">#REF!</definedName>
    <definedName name="TEST101">#REF!</definedName>
    <definedName name="TEST102">#REF!</definedName>
    <definedName name="TEST103">#REF!</definedName>
    <definedName name="TEST104">#REF!</definedName>
    <definedName name="TEST105">#REF!</definedName>
    <definedName name="TEST106">#REF!</definedName>
    <definedName name="TEST107">#REF!</definedName>
    <definedName name="TEST108">#REF!</definedName>
    <definedName name="TEST109">#REF!</definedName>
    <definedName name="TEST11">#REF!</definedName>
    <definedName name="TEST110">#REF!</definedName>
    <definedName name="TEST111">#REF!</definedName>
    <definedName name="TEST112">#REF!</definedName>
    <definedName name="TEST113">#REF!</definedName>
    <definedName name="TEST114">#REF!</definedName>
    <definedName name="TEST115">#REF!</definedName>
    <definedName name="TEST116">#REF!</definedName>
    <definedName name="TEST117">#REF!</definedName>
    <definedName name="TEST118">#REF!</definedName>
    <definedName name="TEST119">#REF!</definedName>
    <definedName name="TEST12">#REF!</definedName>
    <definedName name="TEST120">#REF!</definedName>
    <definedName name="TEST121">#REF!</definedName>
    <definedName name="TEST122">#REF!</definedName>
    <definedName name="TEST123">#REF!</definedName>
    <definedName name="TEST124">#REF!</definedName>
    <definedName name="TEST125">#REF!</definedName>
    <definedName name="TEST126">#REF!</definedName>
    <definedName name="TEST127">#REF!</definedName>
    <definedName name="TEST128">#REF!</definedName>
    <definedName name="TEST129">#REF!</definedName>
    <definedName name="TEST13">#REF!</definedName>
    <definedName name="TEST130">#REF!</definedName>
    <definedName name="TEST131">#REF!</definedName>
    <definedName name="TEST132">#REF!</definedName>
    <definedName name="TEST133">#REF!</definedName>
    <definedName name="TEST134">#REF!</definedName>
    <definedName name="TEST135">#REF!</definedName>
    <definedName name="TEST136">#REF!</definedName>
    <definedName name="TEST137">#REF!</definedName>
    <definedName name="TEST138">#REF!</definedName>
    <definedName name="TEST139">#REF!</definedName>
    <definedName name="TEST14">#REF!</definedName>
    <definedName name="TEST140">#REF!</definedName>
    <definedName name="TEST141">#REF!</definedName>
    <definedName name="TEST142">#REF!</definedName>
    <definedName name="TEST143">#REF!</definedName>
    <definedName name="TEST144">#REF!</definedName>
    <definedName name="TEST145">#REF!</definedName>
    <definedName name="TEST146">#REF!</definedName>
    <definedName name="TEST147">#REF!</definedName>
    <definedName name="TEST148">#REF!</definedName>
    <definedName name="TEST149">#REF!</definedName>
    <definedName name="TEST15">#REF!</definedName>
    <definedName name="TEST150">#REF!</definedName>
    <definedName name="TEST151">#REF!</definedName>
    <definedName name="TEST152">#REF!</definedName>
    <definedName name="TEST153">#REF!</definedName>
    <definedName name="TEST154">#REF!</definedName>
    <definedName name="TEST155">#REF!</definedName>
    <definedName name="TEST156">#REF!</definedName>
    <definedName name="TEST157">#REF!</definedName>
    <definedName name="TEST158">#REF!</definedName>
    <definedName name="TEST159">#REF!</definedName>
    <definedName name="TEST16">#REF!</definedName>
    <definedName name="TEST160">#REF!</definedName>
    <definedName name="TEST161">#REF!</definedName>
    <definedName name="TEST162">#REF!</definedName>
    <definedName name="TEST163">#REF!</definedName>
    <definedName name="TEST164">#REF!</definedName>
    <definedName name="TEST165">#REF!</definedName>
    <definedName name="TEST166">#REF!</definedName>
    <definedName name="TEST167">#REF!</definedName>
    <definedName name="TEST168">#REF!</definedName>
    <definedName name="TEST169">#REF!</definedName>
    <definedName name="TEST17">#REF!</definedName>
    <definedName name="TEST170">#REF!</definedName>
    <definedName name="TEST171">#REF!</definedName>
    <definedName name="TEST172">#REF!</definedName>
    <definedName name="TEST173">#REF!</definedName>
    <definedName name="TEST174">#REF!</definedName>
    <definedName name="TEST175">#REF!</definedName>
    <definedName name="TEST176">#REF!</definedName>
    <definedName name="TEST177">#REF!</definedName>
    <definedName name="TEST178">#REF!</definedName>
    <definedName name="TEST179">#REF!</definedName>
    <definedName name="TEST18">#REF!</definedName>
    <definedName name="TEST180">#REF!</definedName>
    <definedName name="TEST181">#REF!</definedName>
    <definedName name="TEST182">#REF!</definedName>
    <definedName name="TEST183">#REF!</definedName>
    <definedName name="TEST184">#REF!</definedName>
    <definedName name="TEST185">#REF!</definedName>
    <definedName name="TEST186">#REF!</definedName>
    <definedName name="TEST187">#REF!</definedName>
    <definedName name="TEST188">#REF!</definedName>
    <definedName name="TEST189">#REF!</definedName>
    <definedName name="TEST19">#REF!</definedName>
    <definedName name="TEST190">#REF!</definedName>
    <definedName name="TEST191">#REF!</definedName>
    <definedName name="TEST192">#REF!</definedName>
    <definedName name="TEST193">#REF!</definedName>
    <definedName name="TEST194">#REF!</definedName>
    <definedName name="TEST195">#REF!</definedName>
    <definedName name="TEST196">#REF!</definedName>
    <definedName name="TEST197">#REF!</definedName>
    <definedName name="TEST198">#REF!</definedName>
    <definedName name="TEST199">#REF!</definedName>
    <definedName name="TEST2">#REF!</definedName>
    <definedName name="TEST20">#REF!</definedName>
    <definedName name="TEST200">#REF!</definedName>
    <definedName name="TEST201">#REF!</definedName>
    <definedName name="TEST202">#REF!</definedName>
    <definedName name="TEST203">#REF!</definedName>
    <definedName name="TEST204">#REF!</definedName>
    <definedName name="TEST205">#REF!</definedName>
    <definedName name="TEST206">#REF!</definedName>
    <definedName name="TEST207">#REF!</definedName>
    <definedName name="TEST208">#REF!</definedName>
    <definedName name="TEST209">#REF!</definedName>
    <definedName name="TEST21">#REF!</definedName>
    <definedName name="TEST210">#REF!</definedName>
    <definedName name="TEST211">#REF!</definedName>
    <definedName name="TEST212">#REF!</definedName>
    <definedName name="TEST213">#REF!</definedName>
    <definedName name="TEST214">#REF!</definedName>
    <definedName name="TEST215">#REF!</definedName>
    <definedName name="TEST216">#REF!</definedName>
    <definedName name="TEST217">#REF!</definedName>
    <definedName name="TEST218">#REF!</definedName>
    <definedName name="TEST219">#REF!</definedName>
    <definedName name="TEST22">#REF!</definedName>
    <definedName name="TEST220">#REF!</definedName>
    <definedName name="TEST221">#REF!</definedName>
    <definedName name="TEST222">#REF!</definedName>
    <definedName name="TEST223">#REF!</definedName>
    <definedName name="TEST224">#REF!</definedName>
    <definedName name="TEST225">#REF!</definedName>
    <definedName name="TEST226">#REF!</definedName>
    <definedName name="TEST227">#REF!</definedName>
    <definedName name="TEST228">#REF!</definedName>
    <definedName name="TEST229">#REF!</definedName>
    <definedName name="TEST23">#REF!</definedName>
    <definedName name="TEST230">#REF!</definedName>
    <definedName name="TEST231">#REF!</definedName>
    <definedName name="TEST232">#REF!</definedName>
    <definedName name="TEST233">#REF!</definedName>
    <definedName name="TEST234">#REF!</definedName>
    <definedName name="TEST235">#REF!</definedName>
    <definedName name="TEST236">#REF!</definedName>
    <definedName name="TEST237">#REF!</definedName>
    <definedName name="TEST238">#REF!</definedName>
    <definedName name="TEST239">#REF!</definedName>
    <definedName name="TEST24">#REF!</definedName>
    <definedName name="TEST240">#REF!</definedName>
    <definedName name="TEST241">#REF!</definedName>
    <definedName name="TEST242">#REF!</definedName>
    <definedName name="TEST243">#REF!</definedName>
    <definedName name="TEST244">#REF!</definedName>
    <definedName name="TEST245">#REF!</definedName>
    <definedName name="TEST246">#REF!</definedName>
    <definedName name="TEST247">#REF!</definedName>
    <definedName name="TEST248">#REF!</definedName>
    <definedName name="TEST249">#REF!</definedName>
    <definedName name="TEST25">#REF!</definedName>
    <definedName name="TEST250">#REF!</definedName>
    <definedName name="TEST251">#REF!</definedName>
    <definedName name="TEST252">#REF!</definedName>
    <definedName name="TEST253">#REF!</definedName>
    <definedName name="TEST254">#REF!</definedName>
    <definedName name="TEST255">#REF!</definedName>
    <definedName name="TEST256">#REF!</definedName>
    <definedName name="TEST257">#REF!</definedName>
    <definedName name="TEST258">#REF!</definedName>
    <definedName name="TEST259">#REF!</definedName>
    <definedName name="TEST26">#REF!</definedName>
    <definedName name="TEST260">#REF!</definedName>
    <definedName name="TEST261">#REF!</definedName>
    <definedName name="TEST262">#REF!</definedName>
    <definedName name="TEST263">#REF!</definedName>
    <definedName name="TEST264">#REF!</definedName>
    <definedName name="TEST265">#REF!</definedName>
    <definedName name="TEST266">#REF!</definedName>
    <definedName name="TEST267">#REF!</definedName>
    <definedName name="TEST268">#REF!</definedName>
    <definedName name="TEST269">#REF!</definedName>
    <definedName name="TEST27">#REF!</definedName>
    <definedName name="TEST270">#REF!</definedName>
    <definedName name="TEST271">#REF!</definedName>
    <definedName name="TEST272">#REF!</definedName>
    <definedName name="TEST273">#REF!</definedName>
    <definedName name="TEST274">#REF!</definedName>
    <definedName name="TEST275">#REF!</definedName>
    <definedName name="TEST276">#REF!</definedName>
    <definedName name="TEST277">#REF!</definedName>
    <definedName name="TEST278">#REF!</definedName>
    <definedName name="TEST279">#REF!</definedName>
    <definedName name="TEST28">#REF!</definedName>
    <definedName name="TEST280">#REF!</definedName>
    <definedName name="TEST281">#REF!</definedName>
    <definedName name="TEST282">#REF!</definedName>
    <definedName name="TEST283">#REF!</definedName>
    <definedName name="TEST284">#REF!</definedName>
    <definedName name="TEST285">#REF!</definedName>
    <definedName name="TEST286">#REF!</definedName>
    <definedName name="TEST287">#REF!</definedName>
    <definedName name="TEST288">#REF!</definedName>
    <definedName name="TEST289">#REF!</definedName>
    <definedName name="TEST29">#REF!</definedName>
    <definedName name="TEST290">#REF!</definedName>
    <definedName name="TEST291">#REF!</definedName>
    <definedName name="TEST292">#REF!</definedName>
    <definedName name="TEST293">#REF!</definedName>
    <definedName name="TEST294">#REF!</definedName>
    <definedName name="TEST295">#REF!</definedName>
    <definedName name="TEST296">#REF!</definedName>
    <definedName name="TEST297">#REF!</definedName>
    <definedName name="TEST298">#REF!</definedName>
    <definedName name="TEST299">#REF!</definedName>
    <definedName name="TEST3">#REF!</definedName>
    <definedName name="TEST30">#REF!</definedName>
    <definedName name="TEST300">#REF!</definedName>
    <definedName name="TEST301">#REF!</definedName>
    <definedName name="TEST302">#REF!</definedName>
    <definedName name="TEST303">#REF!</definedName>
    <definedName name="TEST304">#REF!</definedName>
    <definedName name="TEST305">#REF!</definedName>
    <definedName name="TEST306">#REF!</definedName>
    <definedName name="TEST307">#REF!</definedName>
    <definedName name="TEST308">#REF!</definedName>
    <definedName name="TEST309">#REF!</definedName>
    <definedName name="TEST31">#REF!</definedName>
    <definedName name="TEST310">#REF!</definedName>
    <definedName name="TEST311">#REF!</definedName>
    <definedName name="TEST312">#REF!</definedName>
    <definedName name="TEST313">#REF!</definedName>
    <definedName name="TEST314">#REF!</definedName>
    <definedName name="TEST315">#REF!</definedName>
    <definedName name="TEST316">#REF!</definedName>
    <definedName name="TEST317">#REF!</definedName>
    <definedName name="TEST318">#REF!</definedName>
    <definedName name="TEST319">#REF!</definedName>
    <definedName name="TEST32">#REF!</definedName>
    <definedName name="TEST320">#REF!</definedName>
    <definedName name="TEST321">#REF!</definedName>
    <definedName name="TEST322">#REF!</definedName>
    <definedName name="TEST323">#REF!</definedName>
    <definedName name="TEST324">#REF!</definedName>
    <definedName name="TEST325">#REF!</definedName>
    <definedName name="TEST326">#REF!</definedName>
    <definedName name="TEST327">#REF!</definedName>
    <definedName name="TEST328">#REF!</definedName>
    <definedName name="TEST329">#REF!</definedName>
    <definedName name="TEST33">#REF!</definedName>
    <definedName name="TEST330">#REF!</definedName>
    <definedName name="TEST331">#REF!</definedName>
    <definedName name="TEST332">#REF!</definedName>
    <definedName name="TEST333">#REF!</definedName>
    <definedName name="TEST334">#REF!</definedName>
    <definedName name="TEST335">#REF!</definedName>
    <definedName name="TEST336">#REF!</definedName>
    <definedName name="TEST337">#REF!</definedName>
    <definedName name="TEST338">#REF!</definedName>
    <definedName name="TEST339">#REF!</definedName>
    <definedName name="TEST34">#REF!</definedName>
    <definedName name="TEST340">#REF!</definedName>
    <definedName name="TEST341">#REF!</definedName>
    <definedName name="TEST342">#REF!</definedName>
    <definedName name="TEST343">#REF!</definedName>
    <definedName name="TEST344">#REF!</definedName>
    <definedName name="TEST345">#REF!</definedName>
    <definedName name="TEST346">#REF!</definedName>
    <definedName name="TEST347">#REF!</definedName>
    <definedName name="TEST348">#REF!</definedName>
    <definedName name="TEST349">#REF!</definedName>
    <definedName name="TEST35">#REF!</definedName>
    <definedName name="TEST350">#REF!</definedName>
    <definedName name="TEST351">#REF!</definedName>
    <definedName name="TEST352">#REF!</definedName>
    <definedName name="TEST353">#REF!</definedName>
    <definedName name="TEST354">#REF!</definedName>
    <definedName name="TEST355">#REF!</definedName>
    <definedName name="TEST356">#REF!</definedName>
    <definedName name="TEST357">#REF!</definedName>
    <definedName name="TEST358">#REF!</definedName>
    <definedName name="TEST359">#REF!</definedName>
    <definedName name="TEST36">#REF!</definedName>
    <definedName name="TEST360">#REF!</definedName>
    <definedName name="TEST361">#REF!</definedName>
    <definedName name="TEST362">#REF!</definedName>
    <definedName name="TEST363">#REF!</definedName>
    <definedName name="TEST364">#REF!</definedName>
    <definedName name="TEST365">#REF!</definedName>
    <definedName name="TEST366">#REF!</definedName>
    <definedName name="TEST367">#REF!</definedName>
    <definedName name="TEST368">#REF!</definedName>
    <definedName name="TEST369">#REF!</definedName>
    <definedName name="TEST37">#REF!</definedName>
    <definedName name="TEST370">#REF!</definedName>
    <definedName name="TEST371">#REF!</definedName>
    <definedName name="TEST372">#REF!</definedName>
    <definedName name="TEST373">#REF!</definedName>
    <definedName name="TEST374">#REF!</definedName>
    <definedName name="TEST375">#REF!</definedName>
    <definedName name="TEST376">#REF!</definedName>
    <definedName name="TEST377">#REF!</definedName>
    <definedName name="TEST378">#REF!</definedName>
    <definedName name="TEST379">#REF!</definedName>
    <definedName name="TEST38">#REF!</definedName>
    <definedName name="TEST380">#REF!</definedName>
    <definedName name="TEST381">#REF!</definedName>
    <definedName name="TEST382">#REF!</definedName>
    <definedName name="TEST383">#REF!</definedName>
    <definedName name="TEST384">#REF!</definedName>
    <definedName name="TEST385">#REF!</definedName>
    <definedName name="TEST386">#REF!</definedName>
    <definedName name="TEST387">#REF!</definedName>
    <definedName name="TEST388">#REF!</definedName>
    <definedName name="TEST389">#REF!</definedName>
    <definedName name="TEST39">#REF!</definedName>
    <definedName name="TEST390">#REF!</definedName>
    <definedName name="TEST391">#REF!</definedName>
    <definedName name="TEST392">#REF!</definedName>
    <definedName name="TEST393">#REF!</definedName>
    <definedName name="TEST394">#REF!</definedName>
    <definedName name="TEST395">#REF!</definedName>
    <definedName name="TEST396">#REF!</definedName>
    <definedName name="TEST397">#REF!</definedName>
    <definedName name="TEST398">#REF!</definedName>
    <definedName name="TEST399">#REF!</definedName>
    <definedName name="TEST4">#REF!</definedName>
    <definedName name="TEST40">#REF!</definedName>
    <definedName name="TEST400">#REF!</definedName>
    <definedName name="TEST401">#REF!</definedName>
    <definedName name="TEST402">#REF!</definedName>
    <definedName name="TEST403">#REF!</definedName>
    <definedName name="TEST404">#REF!</definedName>
    <definedName name="TEST405">#REF!</definedName>
    <definedName name="TEST406">#REF!</definedName>
    <definedName name="TEST407">#REF!</definedName>
    <definedName name="TEST408">#REF!</definedName>
    <definedName name="TEST409">#REF!</definedName>
    <definedName name="TEST41">#REF!</definedName>
    <definedName name="TEST410">#REF!</definedName>
    <definedName name="TEST411">#REF!</definedName>
    <definedName name="TEST412">#REF!</definedName>
    <definedName name="TEST413">#REF!</definedName>
    <definedName name="TEST414">#REF!</definedName>
    <definedName name="TEST415">#REF!</definedName>
    <definedName name="TEST416">#REF!</definedName>
    <definedName name="TEST417">#REF!</definedName>
    <definedName name="TEST418">#REF!</definedName>
    <definedName name="TEST419">#REF!</definedName>
    <definedName name="TEST42">#REF!</definedName>
    <definedName name="TEST420">#REF!</definedName>
    <definedName name="TEST421">#REF!</definedName>
    <definedName name="TEST422">#REF!</definedName>
    <definedName name="TEST423">#REF!</definedName>
    <definedName name="TEST424">#REF!</definedName>
    <definedName name="TEST425">#REF!</definedName>
    <definedName name="TEST426">#REF!</definedName>
    <definedName name="TEST427">#REF!</definedName>
    <definedName name="TEST428">#REF!</definedName>
    <definedName name="TEST429">#REF!</definedName>
    <definedName name="TEST43">#REF!</definedName>
    <definedName name="TEST430">#REF!</definedName>
    <definedName name="TEST431">#REF!</definedName>
    <definedName name="TEST432">#REF!</definedName>
    <definedName name="TEST433">#REF!</definedName>
    <definedName name="TEST434">#REF!</definedName>
    <definedName name="TEST435">#REF!</definedName>
    <definedName name="TEST436">#REF!</definedName>
    <definedName name="TEST437">#REF!</definedName>
    <definedName name="TEST438">#REF!</definedName>
    <definedName name="TEST439">#REF!</definedName>
    <definedName name="TEST44">#REF!</definedName>
    <definedName name="TEST440">#REF!</definedName>
    <definedName name="TEST441">#REF!</definedName>
    <definedName name="TEST442">#REF!</definedName>
    <definedName name="TEST443">#REF!</definedName>
    <definedName name="TEST444">#REF!</definedName>
    <definedName name="TEST445">#REF!</definedName>
    <definedName name="TEST446">#REF!</definedName>
    <definedName name="TEST447">#REF!</definedName>
    <definedName name="TEST448">#REF!</definedName>
    <definedName name="TEST449">#REF!</definedName>
    <definedName name="TEST45">#REF!</definedName>
    <definedName name="TEST450">#REF!</definedName>
    <definedName name="TEST451">#REF!</definedName>
    <definedName name="TEST452">#REF!</definedName>
    <definedName name="TEST453">#REF!</definedName>
    <definedName name="TEST454">#REF!</definedName>
    <definedName name="TEST455">#REF!</definedName>
    <definedName name="TEST456">#REF!</definedName>
    <definedName name="TEST457">#REF!</definedName>
    <definedName name="TEST458">#REF!</definedName>
    <definedName name="TEST459">#REF!</definedName>
    <definedName name="TEST46">#REF!</definedName>
    <definedName name="TEST460">#REF!</definedName>
    <definedName name="TEST461">#REF!</definedName>
    <definedName name="TEST462">#REF!</definedName>
    <definedName name="TEST463">#REF!</definedName>
    <definedName name="TEST464">#REF!</definedName>
    <definedName name="TEST465">#REF!</definedName>
    <definedName name="TEST466">#REF!</definedName>
    <definedName name="TEST467">#REF!</definedName>
    <definedName name="TEST468">#REF!</definedName>
    <definedName name="TEST469">#REF!</definedName>
    <definedName name="TEST47">#REF!</definedName>
    <definedName name="TEST470">#REF!</definedName>
    <definedName name="TEST471">#REF!</definedName>
    <definedName name="TEST472">#REF!</definedName>
    <definedName name="TEST473">#REF!</definedName>
    <definedName name="TEST474">#REF!</definedName>
    <definedName name="TEST475">#REF!</definedName>
    <definedName name="TEST476">#REF!</definedName>
    <definedName name="TEST477">#REF!</definedName>
    <definedName name="TEST478">#REF!</definedName>
    <definedName name="TEST479">#REF!</definedName>
    <definedName name="TEST48">#REF!</definedName>
    <definedName name="TEST480">#REF!</definedName>
    <definedName name="TEST481">#REF!</definedName>
    <definedName name="TEST482">#REF!</definedName>
    <definedName name="TEST483">#REF!</definedName>
    <definedName name="TEST484">#REF!</definedName>
    <definedName name="TEST485">#REF!</definedName>
    <definedName name="TEST486">#REF!</definedName>
    <definedName name="TEST487">#REF!</definedName>
    <definedName name="TEST488">#REF!</definedName>
    <definedName name="TEST489">#REF!</definedName>
    <definedName name="TEST49">#REF!</definedName>
    <definedName name="TEST490">#REF!</definedName>
    <definedName name="TEST491">#REF!</definedName>
    <definedName name="TEST492">#REF!</definedName>
    <definedName name="TEST493">#REF!</definedName>
    <definedName name="TEST494">#REF!</definedName>
    <definedName name="TEST495">#REF!</definedName>
    <definedName name="TEST496">#REF!</definedName>
    <definedName name="TEST497">#REF!</definedName>
    <definedName name="TEST498">#REF!</definedName>
    <definedName name="TEST499">#REF!</definedName>
    <definedName name="TEST5">#REF!</definedName>
    <definedName name="TEST50">#REF!</definedName>
    <definedName name="TEST500">#REF!</definedName>
    <definedName name="TEST501">#REF!</definedName>
    <definedName name="TEST502">#REF!</definedName>
    <definedName name="TEST503">#REF!</definedName>
    <definedName name="TEST504">#REF!</definedName>
    <definedName name="TEST505">#REF!</definedName>
    <definedName name="TEST506">#REF!</definedName>
    <definedName name="TEST507">#REF!</definedName>
    <definedName name="TEST508">#REF!</definedName>
    <definedName name="TEST509">#REF!</definedName>
    <definedName name="TEST51">#REF!</definedName>
    <definedName name="TEST510">#REF!</definedName>
    <definedName name="TEST511">#REF!</definedName>
    <definedName name="TEST512">#REF!</definedName>
    <definedName name="TEST513">#REF!</definedName>
    <definedName name="TEST514">#REF!</definedName>
    <definedName name="TEST515">#REF!</definedName>
    <definedName name="TEST516">#REF!</definedName>
    <definedName name="TEST517">#REF!</definedName>
    <definedName name="TEST518">#REF!</definedName>
    <definedName name="TEST519">#REF!</definedName>
    <definedName name="TEST52">#REF!</definedName>
    <definedName name="TEST520">#REF!</definedName>
    <definedName name="TEST521">#REF!</definedName>
    <definedName name="TEST522">#REF!</definedName>
    <definedName name="TEST523">#REF!</definedName>
    <definedName name="TEST524">#REF!</definedName>
    <definedName name="TEST525">#REF!</definedName>
    <definedName name="TEST526">#REF!</definedName>
    <definedName name="TEST527">#REF!</definedName>
    <definedName name="TEST528">#REF!</definedName>
    <definedName name="TEST529">#REF!</definedName>
    <definedName name="TEST53">#REF!</definedName>
    <definedName name="TEST530">#REF!</definedName>
    <definedName name="TEST531">#REF!</definedName>
    <definedName name="TEST532">#REF!</definedName>
    <definedName name="TEST533">#REF!</definedName>
    <definedName name="TEST534">#REF!</definedName>
    <definedName name="TEST535">#REF!</definedName>
    <definedName name="TEST536">#REF!</definedName>
    <definedName name="TEST537">#REF!</definedName>
    <definedName name="TEST538">#REF!</definedName>
    <definedName name="TEST539">#REF!</definedName>
    <definedName name="TEST54">#REF!</definedName>
    <definedName name="TEST540">#REF!</definedName>
    <definedName name="TEST541">#REF!</definedName>
    <definedName name="TEST542">#REF!</definedName>
    <definedName name="TEST543">#REF!</definedName>
    <definedName name="TEST544">#REF!</definedName>
    <definedName name="TEST545">#REF!</definedName>
    <definedName name="TEST546">#REF!</definedName>
    <definedName name="TEST547">#REF!</definedName>
    <definedName name="TEST548">#REF!</definedName>
    <definedName name="TEST549">#REF!</definedName>
    <definedName name="TEST55">#REF!</definedName>
    <definedName name="TEST550">#REF!</definedName>
    <definedName name="TEST551">#REF!</definedName>
    <definedName name="TEST552">#REF!</definedName>
    <definedName name="TEST553">#REF!</definedName>
    <definedName name="TEST554">#REF!</definedName>
    <definedName name="TEST555">#REF!</definedName>
    <definedName name="TEST556">#REF!</definedName>
    <definedName name="TEST557">#REF!</definedName>
    <definedName name="TEST558">#REF!</definedName>
    <definedName name="TEST559">#REF!</definedName>
    <definedName name="TEST56">#REF!</definedName>
    <definedName name="TEST560">#REF!</definedName>
    <definedName name="TEST561">#REF!</definedName>
    <definedName name="TEST562">#REF!</definedName>
    <definedName name="TEST563">#REF!</definedName>
    <definedName name="TEST564">#REF!</definedName>
    <definedName name="TEST565">#REF!</definedName>
    <definedName name="TEST566">#REF!</definedName>
    <definedName name="TEST567">#REF!</definedName>
    <definedName name="TEST568">#REF!</definedName>
    <definedName name="TEST569">#REF!</definedName>
    <definedName name="TEST57">#REF!</definedName>
    <definedName name="TEST570">#REF!</definedName>
    <definedName name="TEST571">#REF!</definedName>
    <definedName name="TEST572">#REF!</definedName>
    <definedName name="TEST573">#REF!</definedName>
    <definedName name="TEST574">#REF!</definedName>
    <definedName name="TEST575">#REF!</definedName>
    <definedName name="TEST576">#REF!</definedName>
    <definedName name="TEST577">#REF!</definedName>
    <definedName name="TEST578">#REF!</definedName>
    <definedName name="TEST579">#REF!</definedName>
    <definedName name="TEST58">#REF!</definedName>
    <definedName name="TEST580">#REF!</definedName>
    <definedName name="TEST581">#REF!</definedName>
    <definedName name="TEST582">#REF!</definedName>
    <definedName name="TEST59">#REF!</definedName>
    <definedName name="TEST6">#REF!</definedName>
    <definedName name="TEST60">#REF!</definedName>
    <definedName name="TEST61">#REF!</definedName>
    <definedName name="TEST62">#REF!</definedName>
    <definedName name="TEST63">#REF!</definedName>
    <definedName name="TEST64">#REF!</definedName>
    <definedName name="TEST65">#REF!</definedName>
    <definedName name="TEST66">#REF!</definedName>
    <definedName name="TEST67">#REF!</definedName>
    <definedName name="TEST68">#REF!</definedName>
    <definedName name="TEST69">#REF!</definedName>
    <definedName name="TEST7">#REF!</definedName>
    <definedName name="TEST70">#REF!</definedName>
    <definedName name="TEST71">#REF!</definedName>
    <definedName name="TEST72">#REF!</definedName>
    <definedName name="TEST73">#REF!</definedName>
    <definedName name="TEST74">#REF!</definedName>
    <definedName name="TEST75">#REF!</definedName>
    <definedName name="TEST76">#REF!</definedName>
    <definedName name="TEST77">#REF!</definedName>
    <definedName name="TEST78">#REF!</definedName>
    <definedName name="TEST79">#REF!</definedName>
    <definedName name="TEST8">#REF!</definedName>
    <definedName name="TEST80">#REF!</definedName>
    <definedName name="TEST81">#REF!</definedName>
    <definedName name="TEST82">#REF!</definedName>
    <definedName name="TEST83">#REF!</definedName>
    <definedName name="TEST84">#REF!</definedName>
    <definedName name="TEST85">#REF!</definedName>
    <definedName name="TEST86">#REF!</definedName>
    <definedName name="TEST87">#REF!</definedName>
    <definedName name="TEST88">#REF!</definedName>
    <definedName name="TEST89">#REF!</definedName>
    <definedName name="TEST9">#REF!</definedName>
    <definedName name="TEST90">#REF!</definedName>
    <definedName name="TEST91">#REF!</definedName>
    <definedName name="TEST92">#REF!</definedName>
    <definedName name="TEST93">#REF!</definedName>
    <definedName name="TEST94">#REF!</definedName>
    <definedName name="TEST95">#REF!</definedName>
    <definedName name="TEST96">#REF!</definedName>
    <definedName name="TEST97">#REF!</definedName>
    <definedName name="TEST98">#REF!</definedName>
    <definedName name="TEST99">#REF!</definedName>
    <definedName name="TESTHKEY">#REF!</definedName>
    <definedName name="TESTKEYS">#REF!</definedName>
    <definedName name="TESTVKEY">#REF!</definedName>
  </definedNames>
  <calcPr calcId="191029"/>
  <pivotCaches>
    <pivotCache cacheId="47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88" i="4" l="1"/>
  <c r="AU88" i="4"/>
  <c r="AT88" i="4"/>
  <c r="AV85" i="4"/>
  <c r="AU85" i="4"/>
  <c r="AT85" i="4"/>
  <c r="AV84" i="4"/>
  <c r="AU84" i="4"/>
  <c r="AT84" i="4"/>
  <c r="AV83" i="4"/>
  <c r="AU83" i="4"/>
  <c r="AT83" i="4"/>
  <c r="AV82" i="4"/>
  <c r="AU82" i="4"/>
  <c r="AT82" i="4"/>
  <c r="AV81" i="4"/>
  <c r="AU81" i="4"/>
  <c r="AT81" i="4"/>
  <c r="AV80" i="4"/>
  <c r="AU80" i="4"/>
  <c r="AT80" i="4"/>
  <c r="AV79" i="4"/>
  <c r="AU79" i="4"/>
  <c r="AT79" i="4"/>
  <c r="AV78" i="4"/>
  <c r="AU78" i="4"/>
  <c r="AT78" i="4"/>
  <c r="AV382" i="4"/>
  <c r="AU382" i="4"/>
  <c r="AT382" i="4"/>
  <c r="AV381" i="4"/>
  <c r="AU381" i="4"/>
  <c r="AT381" i="4"/>
  <c r="AV380" i="4"/>
  <c r="AU380" i="4"/>
  <c r="AT380" i="4"/>
  <c r="AV379" i="4"/>
  <c r="AU379" i="4"/>
  <c r="AT379" i="4"/>
  <c r="AV378" i="4"/>
  <c r="AU378" i="4"/>
  <c r="AT378" i="4"/>
  <c r="AV377" i="4"/>
  <c r="AU377" i="4"/>
  <c r="AT377" i="4"/>
  <c r="AV376" i="4"/>
  <c r="AU376" i="4"/>
  <c r="AT376" i="4"/>
  <c r="AV375" i="4"/>
  <c r="AU375" i="4"/>
  <c r="AT375" i="4"/>
  <c r="AV374" i="4"/>
  <c r="AU374" i="4"/>
  <c r="AT374" i="4"/>
  <c r="AV373" i="4"/>
  <c r="AU373" i="4"/>
  <c r="AT373" i="4"/>
  <c r="AV372" i="4"/>
  <c r="AU372" i="4"/>
  <c r="AT372" i="4"/>
  <c r="AV371" i="4"/>
  <c r="AU371" i="4"/>
  <c r="AT371" i="4"/>
  <c r="AV370" i="4"/>
  <c r="AU370" i="4"/>
  <c r="AT370" i="4"/>
  <c r="AV369" i="4"/>
  <c r="AU369" i="4"/>
  <c r="AT369" i="4"/>
  <c r="AV368" i="4"/>
  <c r="AU368" i="4"/>
  <c r="AT368" i="4"/>
  <c r="AV367" i="4"/>
  <c r="AU367" i="4"/>
  <c r="AT367" i="4"/>
  <c r="AV366" i="4"/>
  <c r="AU366" i="4"/>
  <c r="AT366" i="4"/>
  <c r="AV365" i="4"/>
  <c r="AU365" i="4"/>
  <c r="AT365" i="4"/>
  <c r="AV364" i="4"/>
  <c r="AU364" i="4"/>
  <c r="AT364" i="4"/>
  <c r="AV363" i="4"/>
  <c r="AU363" i="4"/>
  <c r="AT363" i="4"/>
  <c r="AV362" i="4"/>
  <c r="AU362" i="4"/>
  <c r="AT362" i="4"/>
  <c r="AV361" i="4"/>
  <c r="AU361" i="4"/>
  <c r="AT361" i="4"/>
  <c r="AV360" i="4"/>
  <c r="AU360" i="4"/>
  <c r="AT360" i="4"/>
  <c r="AV359" i="4"/>
  <c r="AU359" i="4"/>
  <c r="AT359" i="4"/>
  <c r="AV358" i="4"/>
  <c r="AU358" i="4"/>
  <c r="AT358" i="4"/>
  <c r="AV357" i="4"/>
  <c r="AU357" i="4"/>
  <c r="AT357" i="4"/>
  <c r="AV356" i="4"/>
  <c r="AU356" i="4"/>
  <c r="AT356" i="4"/>
  <c r="AV355" i="4"/>
  <c r="AU355" i="4"/>
  <c r="AT355" i="4"/>
  <c r="AV354" i="4"/>
  <c r="AU354" i="4"/>
  <c r="AT354" i="4"/>
  <c r="AV353" i="4"/>
  <c r="AU353" i="4"/>
  <c r="AT353" i="4"/>
  <c r="AV352" i="4"/>
  <c r="AU352" i="4"/>
  <c r="AV351" i="4"/>
  <c r="AU351" i="4"/>
  <c r="AT351" i="4"/>
  <c r="AV350" i="4"/>
  <c r="AU350" i="4"/>
  <c r="AT350" i="4"/>
  <c r="AV349" i="4"/>
  <c r="AU349" i="4"/>
  <c r="AT349" i="4"/>
  <c r="AV348" i="4"/>
  <c r="AU348" i="4"/>
  <c r="AT348" i="4"/>
  <c r="AV347" i="4"/>
  <c r="AU347" i="4"/>
  <c r="AT347" i="4"/>
  <c r="AV346" i="4"/>
  <c r="AU346" i="4"/>
  <c r="AT346" i="4"/>
  <c r="AV345" i="4"/>
  <c r="AU345" i="4"/>
  <c r="AT345" i="4"/>
  <c r="AV344" i="4"/>
  <c r="AU344" i="4"/>
  <c r="AT344" i="4"/>
  <c r="AV343" i="4"/>
  <c r="AU343" i="4"/>
  <c r="AT343" i="4"/>
  <c r="AV342" i="4"/>
  <c r="AU342" i="4"/>
  <c r="AT342" i="4"/>
  <c r="AV341" i="4"/>
  <c r="AU341" i="4"/>
  <c r="AT341" i="4"/>
  <c r="AV340" i="4"/>
  <c r="AU340" i="4"/>
  <c r="AT340" i="4"/>
  <c r="AV339" i="4"/>
  <c r="AU339" i="4"/>
  <c r="AT339" i="4"/>
  <c r="AV338" i="4"/>
  <c r="AU338" i="4"/>
  <c r="AT338" i="4"/>
  <c r="AV337" i="4"/>
  <c r="AU337" i="4"/>
  <c r="AT337" i="4"/>
  <c r="AV336" i="4"/>
  <c r="AU336" i="4"/>
  <c r="AT336" i="4"/>
  <c r="AV335" i="4"/>
  <c r="AU335" i="4"/>
  <c r="AT335" i="4"/>
  <c r="AV334" i="4"/>
  <c r="AU334" i="4"/>
  <c r="AT334" i="4"/>
  <c r="AV333" i="4"/>
  <c r="AU333" i="4"/>
  <c r="AT333" i="4"/>
  <c r="AV332" i="4"/>
  <c r="AU332" i="4"/>
  <c r="AT332" i="4"/>
  <c r="AV331" i="4"/>
  <c r="AU331" i="4"/>
  <c r="AT331" i="4"/>
  <c r="AV330" i="4"/>
  <c r="AU330" i="4"/>
  <c r="AT330" i="4"/>
  <c r="AV329" i="4"/>
  <c r="AU329" i="4"/>
  <c r="AT329" i="4"/>
  <c r="AV328" i="4"/>
  <c r="AU328" i="4"/>
  <c r="AT328" i="4"/>
  <c r="AV327" i="4"/>
  <c r="AU327" i="4"/>
  <c r="AT327" i="4"/>
  <c r="AV326" i="4"/>
  <c r="AU326" i="4"/>
  <c r="AT326" i="4"/>
  <c r="AV325" i="4"/>
  <c r="AU325" i="4"/>
  <c r="AT325" i="4"/>
  <c r="AV324" i="4"/>
  <c r="AU324" i="4"/>
  <c r="AT324" i="4"/>
  <c r="AV323" i="4"/>
  <c r="AU323" i="4"/>
  <c r="AT323" i="4"/>
  <c r="AV322" i="4"/>
  <c r="AU322" i="4"/>
  <c r="AT322" i="4"/>
  <c r="AV321" i="4"/>
  <c r="AU321" i="4"/>
  <c r="AT321" i="4"/>
  <c r="AV320" i="4"/>
  <c r="AU320" i="4"/>
  <c r="AT320" i="4"/>
  <c r="AV319" i="4"/>
  <c r="AU319" i="4"/>
  <c r="AT319" i="4"/>
  <c r="AV318" i="4"/>
  <c r="AU318" i="4"/>
  <c r="AT318" i="4"/>
  <c r="AV317" i="4"/>
  <c r="AU317" i="4"/>
  <c r="AT317" i="4"/>
  <c r="AV316" i="4"/>
  <c r="AU316" i="4"/>
  <c r="AT316" i="4"/>
  <c r="AV315" i="4"/>
  <c r="AU315" i="4"/>
  <c r="AT315" i="4"/>
  <c r="AV314" i="4"/>
  <c r="AU314" i="4"/>
  <c r="AT314" i="4"/>
  <c r="AV313" i="4"/>
  <c r="AU313" i="4"/>
  <c r="AT313" i="4"/>
  <c r="AV312" i="4"/>
  <c r="AU312" i="4"/>
  <c r="AT312" i="4"/>
  <c r="AV311" i="4"/>
  <c r="AU311" i="4"/>
  <c r="AT311" i="4"/>
  <c r="AV310" i="4"/>
  <c r="AU310" i="4"/>
  <c r="AT310" i="4"/>
  <c r="AV309" i="4"/>
  <c r="AU309" i="4"/>
  <c r="AT309" i="4"/>
  <c r="AV308" i="4"/>
  <c r="AU308" i="4"/>
  <c r="AT308" i="4"/>
  <c r="AV307" i="4"/>
  <c r="AU307" i="4"/>
  <c r="AT307" i="4"/>
  <c r="AV306" i="4"/>
  <c r="AU306" i="4"/>
  <c r="AT306" i="4"/>
  <c r="AV305" i="4"/>
  <c r="AU305" i="4"/>
  <c r="AT305" i="4"/>
  <c r="AV304" i="4"/>
  <c r="AU304" i="4"/>
  <c r="AT304" i="4"/>
  <c r="AV303" i="4"/>
  <c r="AU303" i="4"/>
  <c r="AT303" i="4"/>
  <c r="AV302" i="4"/>
  <c r="AU302" i="4"/>
  <c r="AT302" i="4"/>
  <c r="AV301" i="4"/>
  <c r="AU301" i="4"/>
  <c r="AT301" i="4"/>
  <c r="AV300" i="4"/>
  <c r="AU300" i="4"/>
  <c r="AT300" i="4"/>
  <c r="AV299" i="4"/>
  <c r="AU299" i="4"/>
  <c r="AT299" i="4"/>
  <c r="AV298" i="4"/>
  <c r="AU298" i="4"/>
  <c r="AT298" i="4"/>
  <c r="AV297" i="4"/>
  <c r="AU297" i="4"/>
  <c r="AT297" i="4"/>
  <c r="AV296" i="4"/>
  <c r="AU296" i="4"/>
  <c r="AT296" i="4"/>
  <c r="AV295" i="4"/>
  <c r="AU295" i="4"/>
  <c r="AT295" i="4"/>
  <c r="AV294" i="4"/>
  <c r="AU294" i="4"/>
  <c r="AT294" i="4"/>
  <c r="AV293" i="4"/>
  <c r="AU293" i="4"/>
  <c r="AT293" i="4"/>
  <c r="AV292" i="4"/>
  <c r="AU292" i="4"/>
  <c r="AT292" i="4"/>
  <c r="AV291" i="4"/>
  <c r="AU291" i="4"/>
  <c r="AT291" i="4"/>
  <c r="AV290" i="4"/>
  <c r="AU290" i="4"/>
  <c r="AT290" i="4"/>
  <c r="AV289" i="4"/>
  <c r="AU289" i="4"/>
  <c r="AT289" i="4"/>
  <c r="AV288" i="4"/>
  <c r="AU288" i="4"/>
  <c r="AT288" i="4"/>
  <c r="AV287" i="4"/>
  <c r="AU287" i="4"/>
  <c r="AT287" i="4"/>
  <c r="AV286" i="4"/>
  <c r="AU286" i="4"/>
  <c r="AT286" i="4"/>
  <c r="AV285" i="4"/>
  <c r="AU285" i="4"/>
  <c r="AT285" i="4"/>
  <c r="AV284" i="4"/>
  <c r="AU284" i="4"/>
  <c r="AT284" i="4"/>
  <c r="AV283" i="4"/>
  <c r="AU283" i="4"/>
  <c r="AT283" i="4"/>
  <c r="AV282" i="4"/>
  <c r="AU282" i="4"/>
  <c r="AT282" i="4"/>
  <c r="AV281" i="4"/>
  <c r="AU281" i="4"/>
  <c r="AT281" i="4"/>
  <c r="AV280" i="4"/>
  <c r="AU280" i="4"/>
  <c r="AT280" i="4"/>
  <c r="AV279" i="4"/>
  <c r="AU279" i="4"/>
  <c r="AT279" i="4"/>
  <c r="AV278" i="4"/>
  <c r="AU278" i="4"/>
  <c r="AT278" i="4"/>
  <c r="AV277" i="4"/>
  <c r="AU277" i="4"/>
  <c r="AT277" i="4"/>
  <c r="AV276" i="4"/>
  <c r="AU276" i="4"/>
  <c r="AT276" i="4"/>
  <c r="AV275" i="4"/>
  <c r="AU275" i="4"/>
  <c r="AT275" i="4"/>
  <c r="AV274" i="4"/>
  <c r="AU274" i="4"/>
  <c r="AT274" i="4"/>
  <c r="AV273" i="4"/>
  <c r="AU273" i="4"/>
  <c r="AT273" i="4"/>
  <c r="AV272" i="4"/>
  <c r="AU272" i="4"/>
  <c r="AT272" i="4"/>
  <c r="AV271" i="4"/>
  <c r="AU271" i="4"/>
  <c r="AT271" i="4"/>
  <c r="AV270" i="4"/>
  <c r="AU270" i="4"/>
  <c r="AT270" i="4"/>
  <c r="AV269" i="4"/>
  <c r="AU269" i="4"/>
  <c r="AT269" i="4"/>
  <c r="AV268" i="4"/>
  <c r="AU268" i="4"/>
  <c r="AT268" i="4"/>
  <c r="AV267" i="4"/>
  <c r="AU267" i="4"/>
  <c r="AT267" i="4"/>
  <c r="AV266" i="4"/>
  <c r="AU266" i="4"/>
  <c r="AT266" i="4"/>
  <c r="AV265" i="4"/>
  <c r="AU265" i="4"/>
  <c r="AT265" i="4"/>
  <c r="AV264" i="4"/>
  <c r="AU264" i="4"/>
  <c r="AT264" i="4"/>
  <c r="AV263" i="4"/>
  <c r="AU263" i="4"/>
  <c r="AT263" i="4"/>
  <c r="AV262" i="4"/>
  <c r="AU262" i="4"/>
  <c r="AT262" i="4"/>
  <c r="AV261" i="4"/>
  <c r="AU261" i="4"/>
  <c r="AT261" i="4"/>
  <c r="AV260" i="4"/>
  <c r="AU260" i="4"/>
  <c r="AT260" i="4"/>
  <c r="AV259" i="4"/>
  <c r="AU259" i="4"/>
  <c r="AT259" i="4"/>
  <c r="AV258" i="4"/>
  <c r="AU258" i="4"/>
  <c r="AT258" i="4"/>
  <c r="AV257" i="4"/>
  <c r="AU257" i="4"/>
  <c r="AT257" i="4"/>
  <c r="AV256" i="4"/>
  <c r="AU256" i="4"/>
  <c r="AT256" i="4"/>
  <c r="AV255" i="4"/>
  <c r="AU255" i="4"/>
  <c r="AT255" i="4"/>
  <c r="AV254" i="4"/>
  <c r="AU254" i="4"/>
  <c r="AT254" i="4"/>
  <c r="AV253" i="4"/>
  <c r="AU253" i="4"/>
  <c r="AT253" i="4"/>
  <c r="AV252" i="4"/>
  <c r="AU252" i="4"/>
  <c r="AT252" i="4"/>
  <c r="AV251" i="4"/>
  <c r="AU251" i="4"/>
  <c r="AT251" i="4"/>
  <c r="AV250" i="4"/>
  <c r="AU250" i="4"/>
  <c r="AT250" i="4"/>
  <c r="AV249" i="4"/>
  <c r="AU249" i="4"/>
  <c r="AT249" i="4"/>
  <c r="AV248" i="4"/>
  <c r="AU248" i="4"/>
  <c r="AT248" i="4"/>
  <c r="AV247" i="4"/>
  <c r="AU247" i="4"/>
  <c r="AT247" i="4"/>
  <c r="AV246" i="4"/>
  <c r="AU246" i="4"/>
  <c r="AT246" i="4"/>
  <c r="AV245" i="4"/>
  <c r="AU245" i="4"/>
  <c r="AT245" i="4"/>
  <c r="AV244" i="4"/>
  <c r="AU244" i="4"/>
  <c r="AT244" i="4"/>
  <c r="AV243" i="4"/>
  <c r="AU243" i="4"/>
  <c r="AT243" i="4"/>
  <c r="AV242" i="4"/>
  <c r="AU242" i="4"/>
  <c r="AT242" i="4"/>
  <c r="AV241" i="4"/>
  <c r="AU241" i="4"/>
  <c r="AT241" i="4"/>
  <c r="AV240" i="4"/>
  <c r="AU240" i="4"/>
  <c r="AT240" i="4"/>
  <c r="AV239" i="4"/>
  <c r="AU239" i="4"/>
  <c r="AT239" i="4"/>
  <c r="AV238" i="4"/>
  <c r="AU238" i="4"/>
  <c r="AT238" i="4"/>
  <c r="AV237" i="4"/>
  <c r="AU237" i="4"/>
  <c r="AT237" i="4"/>
  <c r="AV236" i="4"/>
  <c r="AU236" i="4"/>
  <c r="AT236" i="4"/>
  <c r="AV235" i="4"/>
  <c r="AU235" i="4"/>
  <c r="AT235" i="4"/>
  <c r="AV234" i="4"/>
  <c r="AU234" i="4"/>
  <c r="AT234" i="4"/>
  <c r="AV233" i="4"/>
  <c r="AU233" i="4"/>
  <c r="AT233" i="4"/>
  <c r="AV232" i="4"/>
  <c r="AU232" i="4"/>
  <c r="AT232" i="4"/>
  <c r="AV231" i="4"/>
  <c r="AU231" i="4"/>
  <c r="AT231" i="4"/>
  <c r="AV230" i="4"/>
  <c r="AU230" i="4"/>
  <c r="AT230" i="4"/>
  <c r="AV229" i="4"/>
  <c r="AU229" i="4"/>
  <c r="AT229" i="4"/>
  <c r="AV228" i="4"/>
  <c r="AU228" i="4"/>
  <c r="AT228" i="4"/>
  <c r="AV227" i="4"/>
  <c r="AU227" i="4"/>
  <c r="AT227" i="4"/>
  <c r="AV226" i="4"/>
  <c r="AU226" i="4"/>
  <c r="AT226" i="4"/>
  <c r="AV225" i="4"/>
  <c r="AU225" i="4"/>
  <c r="AT225" i="4"/>
  <c r="AV224" i="4"/>
  <c r="AU224" i="4"/>
  <c r="AT224" i="4"/>
  <c r="AV223" i="4"/>
  <c r="AU223" i="4"/>
  <c r="AT223" i="4"/>
  <c r="AV222" i="4"/>
  <c r="AU222" i="4"/>
  <c r="AT222" i="4"/>
  <c r="AV221" i="4"/>
  <c r="AU221" i="4"/>
  <c r="AT221" i="4"/>
  <c r="AV220" i="4"/>
  <c r="AU220" i="4"/>
  <c r="AT220" i="4"/>
  <c r="AV219" i="4"/>
  <c r="AU219" i="4"/>
  <c r="AT219" i="4"/>
  <c r="AV218" i="4"/>
  <c r="AU218" i="4"/>
  <c r="AT218" i="4"/>
  <c r="AV217" i="4"/>
  <c r="AU217" i="4"/>
  <c r="AT217" i="4"/>
  <c r="AV216" i="4"/>
  <c r="AU216" i="4"/>
  <c r="AT216" i="4"/>
  <c r="AV215" i="4"/>
  <c r="AU215" i="4"/>
  <c r="AT215" i="4"/>
  <c r="AV214" i="4"/>
  <c r="AU214" i="4"/>
  <c r="AT214" i="4"/>
  <c r="AV213" i="4"/>
  <c r="AU213" i="4"/>
  <c r="AT213" i="4"/>
  <c r="AV212" i="4"/>
  <c r="AU212" i="4"/>
  <c r="AT212" i="4"/>
  <c r="AV211" i="4"/>
  <c r="AU211" i="4"/>
  <c r="AT211" i="4"/>
  <c r="AV210" i="4"/>
  <c r="AU210" i="4"/>
  <c r="AT210" i="4"/>
  <c r="AV209" i="4"/>
  <c r="AU209" i="4"/>
  <c r="AT209" i="4"/>
  <c r="AV208" i="4"/>
  <c r="AU208" i="4"/>
  <c r="AT208" i="4"/>
  <c r="AV207" i="4"/>
  <c r="AU207" i="4"/>
  <c r="AT207" i="4"/>
  <c r="AV206" i="4"/>
  <c r="AU206" i="4"/>
  <c r="AT206" i="4"/>
  <c r="AV205" i="4"/>
  <c r="AU205" i="4"/>
  <c r="AT205" i="4"/>
  <c r="AV204" i="4"/>
  <c r="AU204" i="4"/>
  <c r="AT204" i="4"/>
  <c r="AV203" i="4"/>
  <c r="AU203" i="4"/>
  <c r="AT203" i="4"/>
  <c r="AV202" i="4"/>
  <c r="AU202" i="4"/>
  <c r="AT202" i="4"/>
  <c r="AV201" i="4"/>
  <c r="AU201" i="4"/>
  <c r="AT201" i="4"/>
  <c r="AV200" i="4"/>
  <c r="AU200" i="4"/>
  <c r="AT200" i="4"/>
  <c r="AV199" i="4"/>
  <c r="AU199" i="4"/>
  <c r="AT199" i="4"/>
  <c r="AV198" i="4"/>
  <c r="AU198" i="4"/>
  <c r="AT198" i="4"/>
  <c r="AV197" i="4"/>
  <c r="AU197" i="4"/>
  <c r="AT197" i="4"/>
  <c r="AV196" i="4"/>
  <c r="AU196" i="4"/>
  <c r="AT196" i="4"/>
  <c r="AV195" i="4"/>
  <c r="AU195" i="4"/>
  <c r="AT195" i="4"/>
  <c r="AV194" i="4"/>
  <c r="AU194" i="4"/>
  <c r="AT194" i="4"/>
  <c r="AV193" i="4"/>
  <c r="AU193" i="4"/>
  <c r="AT193" i="4"/>
  <c r="AV192" i="4"/>
  <c r="AU192" i="4"/>
  <c r="AT192" i="4"/>
  <c r="AV191" i="4"/>
  <c r="AU191" i="4"/>
  <c r="AT191" i="4"/>
  <c r="AV190" i="4"/>
  <c r="AU190" i="4"/>
  <c r="AT190" i="4"/>
  <c r="AV189" i="4"/>
  <c r="AU189" i="4"/>
  <c r="AT189" i="4"/>
  <c r="AV188" i="4"/>
  <c r="AU188" i="4"/>
  <c r="AT188" i="4"/>
  <c r="AV187" i="4"/>
  <c r="AU187" i="4"/>
  <c r="AT187" i="4"/>
  <c r="AV186" i="4"/>
  <c r="AU186" i="4"/>
  <c r="AT186" i="4"/>
  <c r="AV185" i="4"/>
  <c r="AU185" i="4"/>
  <c r="AT185" i="4"/>
  <c r="AV184" i="4"/>
  <c r="AU184" i="4"/>
  <c r="AT184" i="4"/>
  <c r="AV183" i="4"/>
  <c r="AU183" i="4"/>
  <c r="AT183" i="4"/>
  <c r="AV182" i="4"/>
  <c r="AU182" i="4"/>
  <c r="AT182" i="4"/>
  <c r="AV181" i="4"/>
  <c r="AU181" i="4"/>
  <c r="AT181" i="4"/>
  <c r="AV180" i="4"/>
  <c r="AU180" i="4"/>
  <c r="AT180" i="4"/>
  <c r="AV179" i="4"/>
  <c r="AU179" i="4"/>
  <c r="AT179" i="4"/>
  <c r="AV178" i="4"/>
  <c r="AU178" i="4"/>
  <c r="AT178" i="4"/>
  <c r="AV177" i="4"/>
  <c r="AU177" i="4"/>
  <c r="AT177" i="4"/>
  <c r="AV176" i="4"/>
  <c r="AU176" i="4"/>
  <c r="AT176" i="4"/>
  <c r="AV175" i="4"/>
  <c r="AU175" i="4"/>
  <c r="AT175" i="4"/>
  <c r="AV174" i="4"/>
  <c r="AU174" i="4"/>
  <c r="AT174" i="4"/>
  <c r="AV173" i="4"/>
  <c r="AU173" i="4"/>
  <c r="AT173" i="4"/>
  <c r="AV172" i="4"/>
  <c r="AU172" i="4"/>
  <c r="AT172" i="4"/>
  <c r="AV171" i="4"/>
  <c r="AU171" i="4"/>
  <c r="AT171" i="4"/>
  <c r="AV170" i="4"/>
  <c r="AU170" i="4"/>
  <c r="AT170" i="4"/>
  <c r="AV169" i="4"/>
  <c r="AU169" i="4"/>
  <c r="AT169" i="4"/>
  <c r="AV168" i="4"/>
  <c r="AU168" i="4"/>
  <c r="AT168" i="4"/>
  <c r="AV167" i="4"/>
  <c r="AU167" i="4"/>
  <c r="AT167" i="4"/>
  <c r="AV166" i="4"/>
  <c r="AU166" i="4"/>
  <c r="AT166" i="4"/>
  <c r="AV165" i="4"/>
  <c r="AU165" i="4"/>
  <c r="AT165" i="4"/>
  <c r="AV164" i="4"/>
  <c r="AU164" i="4"/>
  <c r="AT164" i="4"/>
  <c r="AV163" i="4"/>
  <c r="AU163" i="4"/>
  <c r="AT163" i="4"/>
  <c r="AV162" i="4"/>
  <c r="AU162" i="4"/>
  <c r="AT162" i="4"/>
  <c r="AV161" i="4"/>
  <c r="AU161" i="4"/>
  <c r="AT161" i="4"/>
  <c r="AV160" i="4"/>
  <c r="AU160" i="4"/>
  <c r="AT160" i="4"/>
  <c r="AV159" i="4"/>
  <c r="AU159" i="4"/>
  <c r="AT159" i="4"/>
  <c r="AV158" i="4"/>
  <c r="AU158" i="4"/>
  <c r="AT158" i="4"/>
  <c r="AV157" i="4"/>
  <c r="AU157" i="4"/>
  <c r="AT157" i="4"/>
  <c r="AV156" i="4"/>
  <c r="AU156" i="4"/>
  <c r="AT156" i="4"/>
  <c r="AV155" i="4"/>
  <c r="AU155" i="4"/>
  <c r="AT155" i="4"/>
  <c r="AV154" i="4"/>
  <c r="AU154" i="4"/>
  <c r="AT154" i="4"/>
  <c r="AV153" i="4"/>
  <c r="AU153" i="4"/>
  <c r="AT153" i="4"/>
  <c r="AV152" i="4"/>
  <c r="AU152" i="4"/>
  <c r="AT152" i="4"/>
  <c r="AV151" i="4"/>
  <c r="AU151" i="4"/>
  <c r="AT151" i="4"/>
  <c r="AV150" i="4"/>
  <c r="AU150" i="4"/>
  <c r="AT150" i="4"/>
  <c r="AV149" i="4"/>
  <c r="AU149" i="4"/>
  <c r="AT149" i="4"/>
  <c r="AV148" i="4"/>
  <c r="AU148" i="4"/>
  <c r="AT148" i="4"/>
  <c r="AV147" i="4"/>
  <c r="AU147" i="4"/>
  <c r="AT147" i="4"/>
  <c r="AV146" i="4"/>
  <c r="AU146" i="4"/>
  <c r="AT146" i="4"/>
  <c r="AV145" i="4"/>
  <c r="AU145" i="4"/>
  <c r="AT145" i="4"/>
  <c r="AV144" i="4"/>
  <c r="AU144" i="4"/>
  <c r="AT144" i="4"/>
  <c r="AV143" i="4"/>
  <c r="AU143" i="4"/>
  <c r="AT143" i="4"/>
  <c r="AV142" i="4"/>
  <c r="AU142" i="4"/>
  <c r="AT142" i="4"/>
  <c r="AV141" i="4"/>
  <c r="AU141" i="4"/>
  <c r="AT141" i="4"/>
  <c r="AV140" i="4"/>
  <c r="AU140" i="4"/>
  <c r="AT140" i="4"/>
  <c r="AV139" i="4"/>
  <c r="AU139" i="4"/>
  <c r="AT139" i="4"/>
  <c r="AV138" i="4"/>
  <c r="AU138" i="4"/>
  <c r="AT138" i="4"/>
  <c r="AV137" i="4"/>
  <c r="AU137" i="4"/>
  <c r="AT137" i="4"/>
  <c r="AV136" i="4"/>
  <c r="AU136" i="4"/>
  <c r="AT136" i="4"/>
  <c r="AV135" i="4"/>
  <c r="AU135" i="4"/>
  <c r="AT135" i="4"/>
  <c r="AV134" i="4"/>
  <c r="AU134" i="4"/>
  <c r="AT134" i="4"/>
  <c r="AV133" i="4"/>
  <c r="AU133" i="4"/>
  <c r="AT133" i="4"/>
  <c r="AV132" i="4"/>
  <c r="AU132" i="4"/>
  <c r="AT132" i="4"/>
  <c r="AV131" i="4"/>
  <c r="AU131" i="4"/>
  <c r="AT131" i="4"/>
  <c r="AV130" i="4"/>
  <c r="AU130" i="4"/>
  <c r="AT130" i="4"/>
  <c r="AV129" i="4"/>
  <c r="AU129" i="4"/>
  <c r="AT129" i="4"/>
  <c r="AV128" i="4"/>
  <c r="AU128" i="4"/>
  <c r="AT128" i="4"/>
  <c r="AV127" i="4"/>
  <c r="AU127" i="4"/>
  <c r="AT127" i="4"/>
  <c r="AV126" i="4"/>
  <c r="AU126" i="4"/>
  <c r="AT126" i="4"/>
  <c r="AV125" i="4"/>
  <c r="AU125" i="4"/>
  <c r="AT125" i="4"/>
  <c r="AV124" i="4"/>
  <c r="AU124" i="4"/>
  <c r="AT124" i="4"/>
  <c r="AV123" i="4"/>
  <c r="AU123" i="4"/>
  <c r="AT123" i="4"/>
  <c r="AV122" i="4"/>
  <c r="AU122" i="4"/>
  <c r="AT122" i="4"/>
  <c r="AV121" i="4"/>
  <c r="AU121" i="4"/>
  <c r="AT121" i="4"/>
  <c r="AV120" i="4"/>
  <c r="AU120" i="4"/>
  <c r="AT120" i="4"/>
  <c r="AV119" i="4"/>
  <c r="AU119" i="4"/>
  <c r="AT119" i="4"/>
  <c r="AV118" i="4"/>
  <c r="AU118" i="4"/>
  <c r="AT118" i="4"/>
  <c r="AV117" i="4"/>
  <c r="AU117" i="4"/>
  <c r="AT117" i="4"/>
  <c r="AV116" i="4"/>
  <c r="AU116" i="4"/>
  <c r="AT116" i="4"/>
  <c r="AV115" i="4"/>
  <c r="AU115" i="4"/>
  <c r="AT115" i="4"/>
  <c r="AV114" i="4"/>
  <c r="AU114" i="4"/>
  <c r="AT114" i="4"/>
  <c r="AV113" i="4"/>
  <c r="AU113" i="4"/>
  <c r="AT113" i="4"/>
  <c r="AV112" i="4"/>
  <c r="AU112" i="4"/>
  <c r="AT112" i="4"/>
  <c r="AV111" i="4"/>
  <c r="AU111" i="4"/>
  <c r="AT111" i="4"/>
  <c r="AV110" i="4"/>
  <c r="AU110" i="4"/>
  <c r="AT110" i="4"/>
  <c r="AV109" i="4"/>
  <c r="AU109" i="4"/>
  <c r="AT109" i="4"/>
  <c r="AV108" i="4"/>
  <c r="AU108" i="4"/>
  <c r="AT108" i="4"/>
  <c r="AV107" i="4"/>
  <c r="AU107" i="4"/>
  <c r="AT107" i="4"/>
  <c r="AV106" i="4"/>
  <c r="AU106" i="4"/>
  <c r="AT106" i="4"/>
  <c r="AV105" i="4"/>
  <c r="AU105" i="4"/>
  <c r="AT105" i="4"/>
  <c r="AV104" i="4"/>
  <c r="AU104" i="4"/>
  <c r="AT104" i="4"/>
  <c r="AV103" i="4"/>
  <c r="AU103" i="4"/>
  <c r="AT103" i="4"/>
  <c r="AV102" i="4"/>
  <c r="AU102" i="4"/>
  <c r="AT102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V96" i="4"/>
  <c r="AU96" i="4"/>
  <c r="AT96" i="4"/>
  <c r="AV95" i="4"/>
  <c r="AU95" i="4"/>
  <c r="AT95" i="4"/>
  <c r="AV94" i="4"/>
  <c r="AU94" i="4"/>
  <c r="AT94" i="4"/>
  <c r="AV93" i="4"/>
  <c r="AU93" i="4"/>
  <c r="AT93" i="4"/>
  <c r="AV92" i="4"/>
  <c r="AU92" i="4"/>
  <c r="AT92" i="4"/>
  <c r="AV91" i="4"/>
  <c r="AU91" i="4"/>
  <c r="AT91" i="4"/>
  <c r="AV90" i="4"/>
  <c r="AU90" i="4"/>
  <c r="AT90" i="4"/>
  <c r="AV89" i="4"/>
  <c r="AU89" i="4"/>
  <c r="AT89" i="4"/>
  <c r="AV87" i="4"/>
  <c r="AU87" i="4"/>
  <c r="AT87" i="4"/>
  <c r="AV86" i="4"/>
  <c r="AU86" i="4"/>
  <c r="AT86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V71" i="4"/>
  <c r="AU71" i="4"/>
  <c r="AT71" i="4"/>
  <c r="AV70" i="4"/>
  <c r="AU70" i="4"/>
  <c r="AT70" i="4"/>
  <c r="AV69" i="4"/>
  <c r="AU69" i="4"/>
  <c r="AT69" i="4"/>
  <c r="AV68" i="4"/>
  <c r="AU68" i="4"/>
  <c r="AT68" i="4"/>
  <c r="AV67" i="4"/>
  <c r="AU67" i="4"/>
  <c r="AT67" i="4"/>
  <c r="AV66" i="4"/>
  <c r="AU66" i="4"/>
  <c r="AT66" i="4"/>
  <c r="AV65" i="4"/>
  <c r="AU65" i="4"/>
  <c r="AT6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V14" i="4"/>
  <c r="AU14" i="4"/>
  <c r="AT14" i="4"/>
  <c r="AV13" i="4"/>
  <c r="AU13" i="4"/>
  <c r="AT13" i="4"/>
  <c r="AV12" i="4"/>
  <c r="AU12" i="4"/>
  <c r="AT12" i="4"/>
  <c r="AV11" i="4"/>
  <c r="AU11" i="4"/>
  <c r="AT11" i="4"/>
  <c r="AV10" i="4"/>
  <c r="AU10" i="4"/>
  <c r="AT10" i="4"/>
  <c r="AV9" i="4"/>
  <c r="AU9" i="4"/>
  <c r="AT9" i="4"/>
  <c r="AV8" i="4"/>
  <c r="AU8" i="4"/>
  <c r="AT8" i="4"/>
  <c r="AV7" i="4"/>
  <c r="AU7" i="4"/>
  <c r="AT7" i="4"/>
  <c r="AV6" i="4"/>
  <c r="AU6" i="4"/>
  <c r="AT6" i="4"/>
  <c r="AV5" i="4"/>
  <c r="AU5" i="4"/>
  <c r="AT5" i="4"/>
  <c r="AV4" i="4"/>
  <c r="AU4" i="4"/>
  <c r="AT4" i="4"/>
  <c r="AV3" i="4"/>
  <c r="AU3" i="4"/>
  <c r="AT3" i="4"/>
  <c r="AB418" i="1"/>
  <c r="X418" i="1"/>
  <c r="AB417" i="1"/>
  <c r="X417" i="1"/>
  <c r="AB380" i="4"/>
  <c r="U386" i="5"/>
  <c r="S386" i="5"/>
  <c r="M386" i="5"/>
  <c r="K386" i="5"/>
  <c r="Z384" i="5"/>
  <c r="Z386" i="5" s="1"/>
  <c r="Y384" i="5"/>
  <c r="Y386" i="5" s="1"/>
  <c r="W384" i="5"/>
  <c r="W386" i="5" s="1"/>
  <c r="V384" i="5"/>
  <c r="V386" i="5" s="1"/>
  <c r="U384" i="5"/>
  <c r="T384" i="5"/>
  <c r="T386" i="5" s="1"/>
  <c r="S384" i="5"/>
  <c r="R384" i="5"/>
  <c r="R386" i="5" s="1"/>
  <c r="Q384" i="5"/>
  <c r="Q386" i="5" s="1"/>
  <c r="P384" i="5"/>
  <c r="P386" i="5" s="1"/>
  <c r="O384" i="5"/>
  <c r="O386" i="5" s="1"/>
  <c r="N384" i="5"/>
  <c r="N386" i="5" s="1"/>
  <c r="M384" i="5"/>
  <c r="L384" i="5"/>
  <c r="L386" i="5" s="1"/>
  <c r="K384" i="5"/>
  <c r="I384" i="5"/>
  <c r="I386" i="5" s="1"/>
  <c r="H384" i="5"/>
  <c r="H386" i="5" s="1"/>
  <c r="G384" i="5"/>
  <c r="G386" i="5" s="1"/>
  <c r="F384" i="5"/>
  <c r="F386" i="5" s="1"/>
  <c r="AA383" i="5"/>
  <c r="AB383" i="5" s="1"/>
  <c r="X383" i="5"/>
  <c r="AB382" i="5"/>
  <c r="AA382" i="5"/>
  <c r="X382" i="5"/>
  <c r="AB381" i="5"/>
  <c r="X381" i="5"/>
  <c r="AB380" i="5"/>
  <c r="X380" i="5"/>
  <c r="AA379" i="5"/>
  <c r="AB379" i="5" s="1"/>
  <c r="X379" i="5"/>
  <c r="AB378" i="5"/>
  <c r="AA378" i="5"/>
  <c r="X378" i="5"/>
  <c r="AA377" i="5"/>
  <c r="AB377" i="5" s="1"/>
  <c r="X377" i="5"/>
  <c r="AB376" i="5"/>
  <c r="AA376" i="5"/>
  <c r="X376" i="5"/>
  <c r="AA375" i="5"/>
  <c r="AB375" i="5" s="1"/>
  <c r="X375" i="5"/>
  <c r="AB374" i="5"/>
  <c r="AA374" i="5"/>
  <c r="X374" i="5"/>
  <c r="AA373" i="5"/>
  <c r="AB373" i="5" s="1"/>
  <c r="X373" i="5"/>
  <c r="AB372" i="5"/>
  <c r="AA372" i="5"/>
  <c r="X372" i="5"/>
  <c r="AA371" i="5"/>
  <c r="AB371" i="5" s="1"/>
  <c r="X371" i="5"/>
  <c r="AB370" i="5"/>
  <c r="AA370" i="5"/>
  <c r="X370" i="5"/>
  <c r="AA369" i="5"/>
  <c r="AB369" i="5" s="1"/>
  <c r="X369" i="5"/>
  <c r="AB368" i="5"/>
  <c r="AA368" i="5"/>
  <c r="X368" i="5"/>
  <c r="AA367" i="5"/>
  <c r="AB367" i="5" s="1"/>
  <c r="X367" i="5"/>
  <c r="AB366" i="5"/>
  <c r="AA366" i="5"/>
  <c r="X366" i="5"/>
  <c r="AA365" i="5"/>
  <c r="AB365" i="5" s="1"/>
  <c r="X365" i="5"/>
  <c r="AB364" i="5"/>
  <c r="AA364" i="5"/>
  <c r="X364" i="5"/>
  <c r="AA363" i="5"/>
  <c r="AB363" i="5" s="1"/>
  <c r="X363" i="5"/>
  <c r="AB362" i="5"/>
  <c r="AA362" i="5"/>
  <c r="X362" i="5"/>
  <c r="AA361" i="5"/>
  <c r="AB361" i="5" s="1"/>
  <c r="X361" i="5"/>
  <c r="AB360" i="5"/>
  <c r="AA360" i="5"/>
  <c r="X360" i="5"/>
  <c r="AA359" i="5"/>
  <c r="AB359" i="5" s="1"/>
  <c r="X359" i="5"/>
  <c r="AB358" i="5"/>
  <c r="AA358" i="5"/>
  <c r="X358" i="5"/>
  <c r="AA357" i="5"/>
  <c r="AB357" i="5" s="1"/>
  <c r="X357" i="5"/>
  <c r="AB356" i="5"/>
  <c r="AA356" i="5"/>
  <c r="X356" i="5"/>
  <c r="AA355" i="5"/>
  <c r="AB355" i="5" s="1"/>
  <c r="X355" i="5"/>
  <c r="AB354" i="5"/>
  <c r="AA354" i="5"/>
  <c r="X354" i="5"/>
  <c r="AA353" i="5"/>
  <c r="AB353" i="5" s="1"/>
  <c r="X353" i="5"/>
  <c r="AB352" i="5"/>
  <c r="AA352" i="5"/>
  <c r="X352" i="5"/>
  <c r="J352" i="5"/>
  <c r="J384" i="5" s="1"/>
  <c r="J386" i="5" s="1"/>
  <c r="AB351" i="5"/>
  <c r="AA351" i="5"/>
  <c r="X351" i="5"/>
  <c r="AA350" i="5"/>
  <c r="AB350" i="5" s="1"/>
  <c r="X350" i="5"/>
  <c r="AB349" i="5"/>
  <c r="AA349" i="5"/>
  <c r="X349" i="5"/>
  <c r="AA348" i="5"/>
  <c r="AB348" i="5" s="1"/>
  <c r="X348" i="5"/>
  <c r="AB347" i="5"/>
  <c r="AA347" i="5"/>
  <c r="X347" i="5"/>
  <c r="AA346" i="5"/>
  <c r="AB346" i="5" s="1"/>
  <c r="X346" i="5"/>
  <c r="AB345" i="5"/>
  <c r="AA345" i="5"/>
  <c r="X345" i="5"/>
  <c r="AA344" i="5"/>
  <c r="AB344" i="5" s="1"/>
  <c r="X344" i="5"/>
  <c r="AB343" i="5"/>
  <c r="AA343" i="5"/>
  <c r="X343" i="5"/>
  <c r="AA342" i="5"/>
  <c r="AB342" i="5" s="1"/>
  <c r="X342" i="5"/>
  <c r="AB341" i="5"/>
  <c r="AA341" i="5"/>
  <c r="X341" i="5"/>
  <c r="AA340" i="5"/>
  <c r="AB340" i="5" s="1"/>
  <c r="X340" i="5"/>
  <c r="AB339" i="5"/>
  <c r="AA339" i="5"/>
  <c r="X339" i="5"/>
  <c r="AA338" i="5"/>
  <c r="AB338" i="5" s="1"/>
  <c r="X338" i="5"/>
  <c r="AB337" i="5"/>
  <c r="AA337" i="5"/>
  <c r="X337" i="5"/>
  <c r="AA336" i="5"/>
  <c r="AB336" i="5" s="1"/>
  <c r="X336" i="5"/>
  <c r="AB335" i="5"/>
  <c r="AA335" i="5"/>
  <c r="X335" i="5"/>
  <c r="AA334" i="5"/>
  <c r="AB334" i="5" s="1"/>
  <c r="X334" i="5"/>
  <c r="AB333" i="5"/>
  <c r="AA333" i="5"/>
  <c r="X333" i="5"/>
  <c r="AA332" i="5"/>
  <c r="AB332" i="5" s="1"/>
  <c r="X332" i="5"/>
  <c r="AB331" i="5"/>
  <c r="AA331" i="5"/>
  <c r="X331" i="5"/>
  <c r="AI330" i="5"/>
  <c r="AB330" i="5"/>
  <c r="X330" i="5"/>
  <c r="AI329" i="5"/>
  <c r="AB329" i="5"/>
  <c r="X329" i="5"/>
  <c r="AI328" i="5"/>
  <c r="AB328" i="5"/>
  <c r="X328" i="5"/>
  <c r="AI327" i="5"/>
  <c r="AB327" i="5"/>
  <c r="X327" i="5"/>
  <c r="AI326" i="5"/>
  <c r="AB326" i="5"/>
  <c r="X326" i="5"/>
  <c r="AI325" i="5"/>
  <c r="AB325" i="5"/>
  <c r="X325" i="5"/>
  <c r="AI324" i="5"/>
  <c r="AB324" i="5"/>
  <c r="X324" i="5"/>
  <c r="AI323" i="5"/>
  <c r="AB323" i="5"/>
  <c r="X323" i="5"/>
  <c r="AI322" i="5"/>
  <c r="AB322" i="5"/>
  <c r="X322" i="5"/>
  <c r="AI321" i="5"/>
  <c r="AB321" i="5"/>
  <c r="X321" i="5"/>
  <c r="AI320" i="5"/>
  <c r="AB320" i="5"/>
  <c r="X320" i="5"/>
  <c r="AI319" i="5"/>
  <c r="AB319" i="5"/>
  <c r="X319" i="5"/>
  <c r="AI318" i="5"/>
  <c r="AB318" i="5"/>
  <c r="X318" i="5"/>
  <c r="AI317" i="5"/>
  <c r="AB317" i="5"/>
  <c r="X317" i="5"/>
  <c r="AI316" i="5"/>
  <c r="AB316" i="5"/>
  <c r="X316" i="5"/>
  <c r="AI315" i="5"/>
  <c r="AB315" i="5"/>
  <c r="X315" i="5"/>
  <c r="AI314" i="5"/>
  <c r="AB314" i="5"/>
  <c r="X314" i="5"/>
  <c r="AI313" i="5"/>
  <c r="AB313" i="5"/>
  <c r="X313" i="5"/>
  <c r="AI312" i="5"/>
  <c r="AB312" i="5"/>
  <c r="X312" i="5"/>
  <c r="AI311" i="5"/>
  <c r="AB311" i="5"/>
  <c r="X311" i="5"/>
  <c r="AI310" i="5"/>
  <c r="AB310" i="5"/>
  <c r="X310" i="5"/>
  <c r="AI309" i="5"/>
  <c r="AB309" i="5"/>
  <c r="X309" i="5"/>
  <c r="AI308" i="5"/>
  <c r="AB308" i="5"/>
  <c r="X308" i="5"/>
  <c r="AI307" i="5"/>
  <c r="AB307" i="5"/>
  <c r="X307" i="5"/>
  <c r="AI306" i="5"/>
  <c r="AB306" i="5"/>
  <c r="X306" i="5"/>
  <c r="AI305" i="5"/>
  <c r="AB305" i="5"/>
  <c r="X305" i="5"/>
  <c r="AI304" i="5"/>
  <c r="AB304" i="5"/>
  <c r="X304" i="5"/>
  <c r="AI303" i="5"/>
  <c r="AB303" i="5"/>
  <c r="X303" i="5"/>
  <c r="AI302" i="5"/>
  <c r="AB302" i="5"/>
  <c r="X302" i="5"/>
  <c r="AI301" i="5"/>
  <c r="AB301" i="5"/>
  <c r="X301" i="5"/>
  <c r="AI300" i="5"/>
  <c r="AB300" i="5"/>
  <c r="X300" i="5"/>
  <c r="AI299" i="5"/>
  <c r="AB299" i="5"/>
  <c r="X299" i="5"/>
  <c r="AI298" i="5"/>
  <c r="AB298" i="5"/>
  <c r="X298" i="5"/>
  <c r="AI297" i="5"/>
  <c r="AB297" i="5"/>
  <c r="X297" i="5"/>
  <c r="AI296" i="5"/>
  <c r="AB296" i="5"/>
  <c r="X296" i="5"/>
  <c r="AI295" i="5"/>
  <c r="AB295" i="5"/>
  <c r="X295" i="5"/>
  <c r="AI294" i="5"/>
  <c r="AB294" i="5"/>
  <c r="X294" i="5"/>
  <c r="AI293" i="5"/>
  <c r="AB293" i="5"/>
  <c r="X293" i="5"/>
  <c r="AI292" i="5"/>
  <c r="AB292" i="5"/>
  <c r="X292" i="5"/>
  <c r="AI291" i="5"/>
  <c r="AB291" i="5"/>
  <c r="X291" i="5"/>
  <c r="AI290" i="5"/>
  <c r="AB290" i="5"/>
  <c r="X290" i="5"/>
  <c r="AI289" i="5"/>
  <c r="AB289" i="5"/>
  <c r="X289" i="5"/>
  <c r="AI288" i="5"/>
  <c r="AB288" i="5"/>
  <c r="X288" i="5"/>
  <c r="AI287" i="5"/>
  <c r="AB287" i="5"/>
  <c r="X287" i="5"/>
  <c r="AI286" i="5"/>
  <c r="AB286" i="5"/>
  <c r="X286" i="5"/>
  <c r="AI285" i="5"/>
  <c r="AB285" i="5"/>
  <c r="X285" i="5"/>
  <c r="AI284" i="5"/>
  <c r="AB284" i="5"/>
  <c r="X284" i="5"/>
  <c r="AI283" i="5"/>
  <c r="AB283" i="5"/>
  <c r="X283" i="5"/>
  <c r="AI282" i="5"/>
  <c r="AB282" i="5"/>
  <c r="X282" i="5"/>
  <c r="AI281" i="5"/>
  <c r="AB281" i="5"/>
  <c r="X281" i="5"/>
  <c r="AI280" i="5"/>
  <c r="AB280" i="5"/>
  <c r="X280" i="5"/>
  <c r="AI279" i="5"/>
  <c r="AB279" i="5"/>
  <c r="X279" i="5"/>
  <c r="AI278" i="5"/>
  <c r="AB278" i="5"/>
  <c r="X278" i="5"/>
  <c r="AI277" i="5"/>
  <c r="AB277" i="5"/>
  <c r="X277" i="5"/>
  <c r="AI276" i="5"/>
  <c r="AB276" i="5"/>
  <c r="X276" i="5"/>
  <c r="AI275" i="5"/>
  <c r="AB275" i="5"/>
  <c r="X275" i="5"/>
  <c r="AI274" i="5"/>
  <c r="AB274" i="5"/>
  <c r="X274" i="5"/>
  <c r="AI273" i="5"/>
  <c r="AB273" i="5"/>
  <c r="X273" i="5"/>
  <c r="AI272" i="5"/>
  <c r="AB272" i="5"/>
  <c r="X272" i="5"/>
  <c r="AI271" i="5"/>
  <c r="AB271" i="5"/>
  <c r="X271" i="5"/>
  <c r="AI270" i="5"/>
  <c r="AB270" i="5"/>
  <c r="X270" i="5"/>
  <c r="AI269" i="5"/>
  <c r="AB269" i="5"/>
  <c r="X269" i="5"/>
  <c r="AI268" i="5"/>
  <c r="AB268" i="5"/>
  <c r="X268" i="5"/>
  <c r="AI267" i="5"/>
  <c r="AB267" i="5"/>
  <c r="X267" i="5"/>
  <c r="AI266" i="5"/>
  <c r="AB266" i="5"/>
  <c r="X266" i="5"/>
  <c r="AI265" i="5"/>
  <c r="AB265" i="5"/>
  <c r="X265" i="5"/>
  <c r="AI264" i="5"/>
  <c r="AB264" i="5"/>
  <c r="X264" i="5"/>
  <c r="AB263" i="5"/>
  <c r="X263" i="5"/>
  <c r="AB262" i="5"/>
  <c r="X262" i="5"/>
  <c r="AB261" i="5"/>
  <c r="X261" i="5"/>
  <c r="AB260" i="5"/>
  <c r="X260" i="5"/>
  <c r="AB259" i="5"/>
  <c r="X259" i="5"/>
  <c r="AB258" i="5"/>
  <c r="X258" i="5"/>
  <c r="AB257" i="5"/>
  <c r="X257" i="5"/>
  <c r="AB256" i="5"/>
  <c r="X256" i="5"/>
  <c r="AB255" i="5"/>
  <c r="X255" i="5"/>
  <c r="AB254" i="5"/>
  <c r="X254" i="5"/>
  <c r="AB253" i="5"/>
  <c r="X253" i="5"/>
  <c r="AB252" i="5"/>
  <c r="X252" i="5"/>
  <c r="AB251" i="5"/>
  <c r="X251" i="5"/>
  <c r="AB250" i="5"/>
  <c r="X250" i="5"/>
  <c r="AB249" i="5"/>
  <c r="X249" i="5"/>
  <c r="AB248" i="5"/>
  <c r="X248" i="5"/>
  <c r="AB247" i="5"/>
  <c r="X247" i="5"/>
  <c r="AB246" i="5"/>
  <c r="X246" i="5"/>
  <c r="AB245" i="5"/>
  <c r="X245" i="5"/>
  <c r="AB244" i="5"/>
  <c r="X244" i="5"/>
  <c r="AB243" i="5"/>
  <c r="X243" i="5"/>
  <c r="AB242" i="5"/>
  <c r="X242" i="5"/>
  <c r="AB241" i="5"/>
  <c r="X241" i="5"/>
  <c r="AB240" i="5"/>
  <c r="X240" i="5"/>
  <c r="AB239" i="5"/>
  <c r="X239" i="5"/>
  <c r="AB238" i="5"/>
  <c r="X238" i="5"/>
  <c r="AB237" i="5"/>
  <c r="X237" i="5"/>
  <c r="AB236" i="5"/>
  <c r="X236" i="5"/>
  <c r="AB235" i="5"/>
  <c r="X235" i="5"/>
  <c r="AB234" i="5"/>
  <c r="X234" i="5"/>
  <c r="AB233" i="5"/>
  <c r="X233" i="5"/>
  <c r="AB232" i="5"/>
  <c r="X232" i="5"/>
  <c r="AB231" i="5"/>
  <c r="X231" i="5"/>
  <c r="AB230" i="5"/>
  <c r="X230" i="5"/>
  <c r="AB229" i="5"/>
  <c r="X229" i="5"/>
  <c r="AB228" i="5"/>
  <c r="X228" i="5"/>
  <c r="AB227" i="5"/>
  <c r="X227" i="5"/>
  <c r="AB226" i="5"/>
  <c r="X226" i="5"/>
  <c r="AB225" i="5"/>
  <c r="X225" i="5"/>
  <c r="AB224" i="5"/>
  <c r="X224" i="5"/>
  <c r="AB223" i="5"/>
  <c r="X223" i="5"/>
  <c r="AB222" i="5"/>
  <c r="X222" i="5"/>
  <c r="AB221" i="5"/>
  <c r="X221" i="5"/>
  <c r="AB220" i="5"/>
  <c r="X220" i="5"/>
  <c r="AB219" i="5"/>
  <c r="X219" i="5"/>
  <c r="AB218" i="5"/>
  <c r="X218" i="5"/>
  <c r="AB217" i="5"/>
  <c r="X217" i="5"/>
  <c r="AB216" i="5"/>
  <c r="X216" i="5"/>
  <c r="AB215" i="5"/>
  <c r="X215" i="5"/>
  <c r="AB214" i="5"/>
  <c r="X214" i="5"/>
  <c r="AB213" i="5"/>
  <c r="X213" i="5"/>
  <c r="AB212" i="5"/>
  <c r="X212" i="5"/>
  <c r="AB211" i="5"/>
  <c r="X211" i="5"/>
  <c r="AB210" i="5"/>
  <c r="X210" i="5"/>
  <c r="AB209" i="5"/>
  <c r="X209" i="5"/>
  <c r="AB208" i="5"/>
  <c r="X208" i="5"/>
  <c r="AB207" i="5"/>
  <c r="X207" i="5"/>
  <c r="AB206" i="5"/>
  <c r="X206" i="5"/>
  <c r="AB205" i="5"/>
  <c r="X205" i="5"/>
  <c r="AB204" i="5"/>
  <c r="X204" i="5"/>
  <c r="AB203" i="5"/>
  <c r="X203" i="5"/>
  <c r="AB202" i="5"/>
  <c r="X202" i="5"/>
  <c r="AB201" i="5"/>
  <c r="X201" i="5"/>
  <c r="AB200" i="5"/>
  <c r="X200" i="5"/>
  <c r="AB199" i="5"/>
  <c r="X199" i="5"/>
  <c r="AB198" i="5"/>
  <c r="X198" i="5"/>
  <c r="AB197" i="5"/>
  <c r="X197" i="5"/>
  <c r="AB196" i="5"/>
  <c r="X196" i="5"/>
  <c r="AB195" i="5"/>
  <c r="X195" i="5"/>
  <c r="AB194" i="5"/>
  <c r="X194" i="5"/>
  <c r="AB193" i="5"/>
  <c r="X193" i="5"/>
  <c r="AB192" i="5"/>
  <c r="X192" i="5"/>
  <c r="AB191" i="5"/>
  <c r="X191" i="5"/>
  <c r="AB190" i="5"/>
  <c r="X190" i="5"/>
  <c r="AB189" i="5"/>
  <c r="X189" i="5"/>
  <c r="AB188" i="5"/>
  <c r="X188" i="5"/>
  <c r="AB187" i="5"/>
  <c r="X187" i="5"/>
  <c r="AB186" i="5"/>
  <c r="X186" i="5"/>
  <c r="AB185" i="5"/>
  <c r="X185" i="5"/>
  <c r="AB184" i="5"/>
  <c r="X184" i="5"/>
  <c r="AB183" i="5"/>
  <c r="X183" i="5"/>
  <c r="AB182" i="5"/>
  <c r="X182" i="5"/>
  <c r="AB181" i="5"/>
  <c r="X181" i="5"/>
  <c r="AB180" i="5"/>
  <c r="X180" i="5"/>
  <c r="AB179" i="5"/>
  <c r="AA179" i="5"/>
  <c r="X179" i="5"/>
  <c r="AA178" i="5"/>
  <c r="AB178" i="5" s="1"/>
  <c r="X178" i="5"/>
  <c r="AA177" i="5"/>
  <c r="AB177" i="5" s="1"/>
  <c r="X177" i="5"/>
  <c r="AA176" i="5"/>
  <c r="AB176" i="5" s="1"/>
  <c r="X176" i="5"/>
  <c r="AA175" i="5"/>
  <c r="AB175" i="5" s="1"/>
  <c r="X175" i="5"/>
  <c r="AB174" i="5"/>
  <c r="AA174" i="5"/>
  <c r="X174" i="5"/>
  <c r="AB173" i="5"/>
  <c r="AA173" i="5"/>
  <c r="X173" i="5"/>
  <c r="AA172" i="5"/>
  <c r="AB172" i="5" s="1"/>
  <c r="X172" i="5"/>
  <c r="AB171" i="5"/>
  <c r="AA171" i="5"/>
  <c r="X171" i="5"/>
  <c r="AA170" i="5"/>
  <c r="AB170" i="5" s="1"/>
  <c r="X170" i="5"/>
  <c r="AA169" i="5"/>
  <c r="AB169" i="5" s="1"/>
  <c r="X169" i="5"/>
  <c r="AA168" i="5"/>
  <c r="AB168" i="5" s="1"/>
  <c r="X168" i="5"/>
  <c r="AA167" i="5"/>
  <c r="AB167" i="5" s="1"/>
  <c r="X167" i="5"/>
  <c r="AB166" i="5"/>
  <c r="AA166" i="5"/>
  <c r="X166" i="5"/>
  <c r="AB165" i="5"/>
  <c r="AA165" i="5"/>
  <c r="X165" i="5"/>
  <c r="AA164" i="5"/>
  <c r="AB164" i="5" s="1"/>
  <c r="X164" i="5"/>
  <c r="AB163" i="5"/>
  <c r="AA163" i="5"/>
  <c r="X163" i="5"/>
  <c r="AA162" i="5"/>
  <c r="AB162" i="5" s="1"/>
  <c r="X162" i="5"/>
  <c r="AA161" i="5"/>
  <c r="AB161" i="5" s="1"/>
  <c r="X161" i="5"/>
  <c r="AA160" i="5"/>
  <c r="AB160" i="5" s="1"/>
  <c r="X160" i="5"/>
  <c r="AA159" i="5"/>
  <c r="AB159" i="5" s="1"/>
  <c r="X159" i="5"/>
  <c r="AB158" i="5"/>
  <c r="AA158" i="5"/>
  <c r="X158" i="5"/>
  <c r="AB157" i="5"/>
  <c r="AA157" i="5"/>
  <c r="X157" i="5"/>
  <c r="AA156" i="5"/>
  <c r="AB156" i="5" s="1"/>
  <c r="X156" i="5"/>
  <c r="AB155" i="5"/>
  <c r="AA155" i="5"/>
  <c r="X155" i="5"/>
  <c r="AA154" i="5"/>
  <c r="AB154" i="5" s="1"/>
  <c r="X154" i="5"/>
  <c r="AA153" i="5"/>
  <c r="AB153" i="5" s="1"/>
  <c r="X153" i="5"/>
  <c r="AA152" i="5"/>
  <c r="AB152" i="5" s="1"/>
  <c r="X152" i="5"/>
  <c r="AA151" i="5"/>
  <c r="AB151" i="5" s="1"/>
  <c r="X151" i="5"/>
  <c r="AB150" i="5"/>
  <c r="AA150" i="5"/>
  <c r="X150" i="5"/>
  <c r="AB149" i="5"/>
  <c r="AA149" i="5"/>
  <c r="X149" i="5"/>
  <c r="AA148" i="5"/>
  <c r="AB148" i="5" s="1"/>
  <c r="X148" i="5"/>
  <c r="AB147" i="5"/>
  <c r="AA147" i="5"/>
  <c r="X147" i="5"/>
  <c r="AA146" i="5"/>
  <c r="AB146" i="5" s="1"/>
  <c r="X146" i="5"/>
  <c r="AA145" i="5"/>
  <c r="AB145" i="5" s="1"/>
  <c r="X145" i="5"/>
  <c r="AA144" i="5"/>
  <c r="AB144" i="5" s="1"/>
  <c r="X144" i="5"/>
  <c r="AA143" i="5"/>
  <c r="AB143" i="5" s="1"/>
  <c r="X143" i="5"/>
  <c r="AB142" i="5"/>
  <c r="AA142" i="5"/>
  <c r="X142" i="5"/>
  <c r="AB141" i="5"/>
  <c r="AA141" i="5"/>
  <c r="X141" i="5"/>
  <c r="AA140" i="5"/>
  <c r="AB140" i="5" s="1"/>
  <c r="X140" i="5"/>
  <c r="AB139" i="5"/>
  <c r="AA139" i="5"/>
  <c r="X139" i="5"/>
  <c r="AA138" i="5"/>
  <c r="AB138" i="5" s="1"/>
  <c r="X138" i="5"/>
  <c r="AA137" i="5"/>
  <c r="AB137" i="5" s="1"/>
  <c r="X137" i="5"/>
  <c r="AA136" i="5"/>
  <c r="AB136" i="5" s="1"/>
  <c r="X136" i="5"/>
  <c r="AB135" i="5"/>
  <c r="AA135" i="5"/>
  <c r="X135" i="5"/>
  <c r="AB134" i="5"/>
  <c r="AA134" i="5"/>
  <c r="X134" i="5"/>
  <c r="AB133" i="5"/>
  <c r="AA133" i="5"/>
  <c r="X133" i="5"/>
  <c r="AA132" i="5"/>
  <c r="AB132" i="5" s="1"/>
  <c r="X132" i="5"/>
  <c r="AB131" i="5"/>
  <c r="AA131" i="5"/>
  <c r="X131" i="5"/>
  <c r="AA130" i="5"/>
  <c r="AB130" i="5" s="1"/>
  <c r="X130" i="5"/>
  <c r="AA129" i="5"/>
  <c r="AB129" i="5" s="1"/>
  <c r="X129" i="5"/>
  <c r="AA128" i="5"/>
  <c r="AB128" i="5" s="1"/>
  <c r="X128" i="5"/>
  <c r="AB127" i="5"/>
  <c r="AA127" i="5"/>
  <c r="X127" i="5"/>
  <c r="AB126" i="5"/>
  <c r="AA126" i="5"/>
  <c r="X126" i="5"/>
  <c r="AB125" i="5"/>
  <c r="AA125" i="5"/>
  <c r="X125" i="5"/>
  <c r="AA124" i="5"/>
  <c r="AB124" i="5" s="1"/>
  <c r="X124" i="5"/>
  <c r="AB123" i="5"/>
  <c r="AA123" i="5"/>
  <c r="X123" i="5"/>
  <c r="AA122" i="5"/>
  <c r="AB122" i="5" s="1"/>
  <c r="X122" i="5"/>
  <c r="AA121" i="5"/>
  <c r="AB121" i="5" s="1"/>
  <c r="X121" i="5"/>
  <c r="AA120" i="5"/>
  <c r="AB120" i="5" s="1"/>
  <c r="X120" i="5"/>
  <c r="AB119" i="5"/>
  <c r="AA119" i="5"/>
  <c r="X119" i="5"/>
  <c r="AB118" i="5"/>
  <c r="AA118" i="5"/>
  <c r="X118" i="5"/>
  <c r="AB117" i="5"/>
  <c r="AA117" i="5"/>
  <c r="X117" i="5"/>
  <c r="AA116" i="5"/>
  <c r="AB116" i="5" s="1"/>
  <c r="X116" i="5"/>
  <c r="AB115" i="5"/>
  <c r="AA115" i="5"/>
  <c r="X115" i="5"/>
  <c r="AA114" i="5"/>
  <c r="AB114" i="5" s="1"/>
  <c r="X114" i="5"/>
  <c r="AA113" i="5"/>
  <c r="AB113" i="5" s="1"/>
  <c r="X113" i="5"/>
  <c r="AA112" i="5"/>
  <c r="AB112" i="5" s="1"/>
  <c r="X112" i="5"/>
  <c r="AB111" i="5"/>
  <c r="AA111" i="5"/>
  <c r="X111" i="5"/>
  <c r="AB110" i="5"/>
  <c r="AA110" i="5"/>
  <c r="X110" i="5"/>
  <c r="AB109" i="5"/>
  <c r="AA109" i="5"/>
  <c r="X109" i="5"/>
  <c r="AA108" i="5"/>
  <c r="AB108" i="5" s="1"/>
  <c r="X108" i="5"/>
  <c r="AB107" i="5"/>
  <c r="AA107" i="5"/>
  <c r="X107" i="5"/>
  <c r="AA106" i="5"/>
  <c r="AB106" i="5" s="1"/>
  <c r="X106" i="5"/>
  <c r="AA105" i="5"/>
  <c r="AB105" i="5" s="1"/>
  <c r="X105" i="5"/>
  <c r="AA104" i="5"/>
  <c r="AB104" i="5" s="1"/>
  <c r="X104" i="5"/>
  <c r="AB103" i="5"/>
  <c r="AA103" i="5"/>
  <c r="X103" i="5"/>
  <c r="AB102" i="5"/>
  <c r="AA102" i="5"/>
  <c r="X102" i="5"/>
  <c r="AB101" i="5"/>
  <c r="AA101" i="5"/>
  <c r="X101" i="5"/>
  <c r="AA100" i="5"/>
  <c r="AB100" i="5" s="1"/>
  <c r="X100" i="5"/>
  <c r="AB99" i="5"/>
  <c r="AA99" i="5"/>
  <c r="X99" i="5"/>
  <c r="AA98" i="5"/>
  <c r="AB98" i="5" s="1"/>
  <c r="X98" i="5"/>
  <c r="AA97" i="5"/>
  <c r="AB97" i="5" s="1"/>
  <c r="X97" i="5"/>
  <c r="AA96" i="5"/>
  <c r="AB96" i="5" s="1"/>
  <c r="X96" i="5"/>
  <c r="AB95" i="5"/>
  <c r="AA95" i="5"/>
  <c r="X95" i="5"/>
  <c r="AB94" i="5"/>
  <c r="AA94" i="5"/>
  <c r="X94" i="5"/>
  <c r="AB93" i="5"/>
  <c r="AA93" i="5"/>
  <c r="X93" i="5"/>
  <c r="AA92" i="5"/>
  <c r="AB92" i="5" s="1"/>
  <c r="X92" i="5"/>
  <c r="AB91" i="5"/>
  <c r="AA91" i="5"/>
  <c r="X91" i="5"/>
  <c r="AA90" i="5"/>
  <c r="AB90" i="5" s="1"/>
  <c r="X90" i="5"/>
  <c r="AA89" i="5"/>
  <c r="AB89" i="5" s="1"/>
  <c r="X89" i="5"/>
  <c r="AA88" i="5"/>
  <c r="AB88" i="5" s="1"/>
  <c r="X88" i="5"/>
  <c r="AB87" i="5"/>
  <c r="AA87" i="5"/>
  <c r="X87" i="5"/>
  <c r="AB86" i="5"/>
  <c r="AA86" i="5"/>
  <c r="X86" i="5"/>
  <c r="AB85" i="5"/>
  <c r="AA85" i="5"/>
  <c r="X85" i="5"/>
  <c r="AA84" i="5"/>
  <c r="AB84" i="5" s="1"/>
  <c r="X84" i="5"/>
  <c r="AB83" i="5"/>
  <c r="AA83" i="5"/>
  <c r="X83" i="5"/>
  <c r="AA82" i="5"/>
  <c r="AB82" i="5" s="1"/>
  <c r="X82" i="5"/>
  <c r="AA81" i="5"/>
  <c r="AB81" i="5" s="1"/>
  <c r="X81" i="5"/>
  <c r="AA80" i="5"/>
  <c r="AB80" i="5" s="1"/>
  <c r="X80" i="5"/>
  <c r="AB79" i="5"/>
  <c r="AA79" i="5"/>
  <c r="X79" i="5"/>
  <c r="AB78" i="5"/>
  <c r="AA78" i="5"/>
  <c r="X78" i="5"/>
  <c r="AB77" i="5"/>
  <c r="AA77" i="5"/>
  <c r="X77" i="5"/>
  <c r="AA76" i="5"/>
  <c r="AB76" i="5" s="1"/>
  <c r="X76" i="5"/>
  <c r="AB75" i="5"/>
  <c r="AA75" i="5"/>
  <c r="X75" i="5"/>
  <c r="AA74" i="5"/>
  <c r="AB74" i="5" s="1"/>
  <c r="X74" i="5"/>
  <c r="AA73" i="5"/>
  <c r="AB73" i="5" s="1"/>
  <c r="X73" i="5"/>
  <c r="AA72" i="5"/>
  <c r="AB72" i="5" s="1"/>
  <c r="X72" i="5"/>
  <c r="AB71" i="5"/>
  <c r="AA71" i="5"/>
  <c r="X71" i="5"/>
  <c r="AB70" i="5"/>
  <c r="AA70" i="5"/>
  <c r="X70" i="5"/>
  <c r="AB69" i="5"/>
  <c r="AA69" i="5"/>
  <c r="X69" i="5"/>
  <c r="AA68" i="5"/>
  <c r="AB68" i="5" s="1"/>
  <c r="X68" i="5"/>
  <c r="AB67" i="5"/>
  <c r="AA67" i="5"/>
  <c r="X67" i="5"/>
  <c r="AA66" i="5"/>
  <c r="AB66" i="5" s="1"/>
  <c r="X66" i="5"/>
  <c r="AA65" i="5"/>
  <c r="AB65" i="5" s="1"/>
  <c r="X65" i="5"/>
  <c r="AA64" i="5"/>
  <c r="AB64" i="5" s="1"/>
  <c r="X64" i="5"/>
  <c r="AB63" i="5"/>
  <c r="AA63" i="5"/>
  <c r="X63" i="5"/>
  <c r="AB62" i="5"/>
  <c r="AA62" i="5"/>
  <c r="X62" i="5"/>
  <c r="AB61" i="5"/>
  <c r="AA61" i="5"/>
  <c r="X61" i="5"/>
  <c r="AA60" i="5"/>
  <c r="AB60" i="5" s="1"/>
  <c r="X60" i="5"/>
  <c r="AB59" i="5"/>
  <c r="AA59" i="5"/>
  <c r="X59" i="5"/>
  <c r="AA58" i="5"/>
  <c r="AB58" i="5" s="1"/>
  <c r="X58" i="5"/>
  <c r="AA57" i="5"/>
  <c r="AB57" i="5" s="1"/>
  <c r="X57" i="5"/>
  <c r="AA56" i="5"/>
  <c r="AB56" i="5" s="1"/>
  <c r="X56" i="5"/>
  <c r="AB55" i="5"/>
  <c r="AA55" i="5"/>
  <c r="X55" i="5"/>
  <c r="AB54" i="5"/>
  <c r="AA54" i="5"/>
  <c r="X54" i="5"/>
  <c r="AB53" i="5"/>
  <c r="AA53" i="5"/>
  <c r="X53" i="5"/>
  <c r="AA52" i="5"/>
  <c r="AB52" i="5" s="1"/>
  <c r="X52" i="5"/>
  <c r="AV51" i="5"/>
  <c r="AU51" i="5"/>
  <c r="AT51" i="5"/>
  <c r="AA51" i="5"/>
  <c r="AB51" i="5" s="1"/>
  <c r="X51" i="5"/>
  <c r="AV50" i="5"/>
  <c r="AU50" i="5"/>
  <c r="AT50" i="5"/>
  <c r="AA50" i="5"/>
  <c r="AB50" i="5" s="1"/>
  <c r="X50" i="5"/>
  <c r="AV49" i="5"/>
  <c r="AU49" i="5"/>
  <c r="AT49" i="5"/>
  <c r="AB49" i="5"/>
  <c r="AA49" i="5"/>
  <c r="X49" i="5"/>
  <c r="AV48" i="5"/>
  <c r="AU48" i="5"/>
  <c r="AT48" i="5"/>
  <c r="AA48" i="5"/>
  <c r="AB48" i="5" s="1"/>
  <c r="X48" i="5"/>
  <c r="AV47" i="5"/>
  <c r="AU47" i="5"/>
  <c r="AT47" i="5"/>
  <c r="AA47" i="5"/>
  <c r="AB47" i="5" s="1"/>
  <c r="X47" i="5"/>
  <c r="AV46" i="5"/>
  <c r="AU46" i="5"/>
  <c r="AT46" i="5"/>
  <c r="AA46" i="5"/>
  <c r="AB46" i="5" s="1"/>
  <c r="X46" i="5"/>
  <c r="AV45" i="5"/>
  <c r="AU45" i="5"/>
  <c r="AT45" i="5"/>
  <c r="AB45" i="5"/>
  <c r="AA45" i="5"/>
  <c r="X45" i="5"/>
  <c r="AV44" i="5"/>
  <c r="AU44" i="5"/>
  <c r="AT44" i="5"/>
  <c r="AA44" i="5"/>
  <c r="AB44" i="5" s="1"/>
  <c r="X44" i="5"/>
  <c r="AV43" i="5"/>
  <c r="AU43" i="5"/>
  <c r="AT43" i="5"/>
  <c r="AA43" i="5"/>
  <c r="AB43" i="5" s="1"/>
  <c r="X43" i="5"/>
  <c r="AV42" i="5"/>
  <c r="AU42" i="5"/>
  <c r="AT42" i="5"/>
  <c r="AA42" i="5"/>
  <c r="AB42" i="5" s="1"/>
  <c r="X42" i="5"/>
  <c r="AV41" i="5"/>
  <c r="AU41" i="5"/>
  <c r="AT41" i="5"/>
  <c r="AB41" i="5"/>
  <c r="AA41" i="5"/>
  <c r="X41" i="5"/>
  <c r="AV40" i="5"/>
  <c r="AU40" i="5"/>
  <c r="AT40" i="5"/>
  <c r="AA40" i="5"/>
  <c r="AB40" i="5" s="1"/>
  <c r="X40" i="5"/>
  <c r="AV39" i="5"/>
  <c r="AU39" i="5"/>
  <c r="AT39" i="5"/>
  <c r="AA39" i="5"/>
  <c r="AB39" i="5" s="1"/>
  <c r="X39" i="5"/>
  <c r="AV38" i="5"/>
  <c r="AU38" i="5"/>
  <c r="AT38" i="5"/>
  <c r="AA38" i="5"/>
  <c r="AB38" i="5" s="1"/>
  <c r="X38" i="5"/>
  <c r="AV37" i="5"/>
  <c r="AU37" i="5"/>
  <c r="AT37" i="5"/>
  <c r="AB37" i="5"/>
  <c r="AA37" i="5"/>
  <c r="X37" i="5"/>
  <c r="AV36" i="5"/>
  <c r="AU36" i="5"/>
  <c r="AT36" i="5"/>
  <c r="AA36" i="5"/>
  <c r="AB36" i="5" s="1"/>
  <c r="X36" i="5"/>
  <c r="AV35" i="5"/>
  <c r="AU35" i="5"/>
  <c r="AT35" i="5"/>
  <c r="AA35" i="5"/>
  <c r="AB35" i="5" s="1"/>
  <c r="X35" i="5"/>
  <c r="AV34" i="5"/>
  <c r="AU34" i="5"/>
  <c r="AT34" i="5"/>
  <c r="AA34" i="5"/>
  <c r="AB34" i="5" s="1"/>
  <c r="X34" i="5"/>
  <c r="AV33" i="5"/>
  <c r="AU33" i="5"/>
  <c r="AT33" i="5"/>
  <c r="AB33" i="5"/>
  <c r="AA33" i="5"/>
  <c r="X33" i="5"/>
  <c r="AV32" i="5"/>
  <c r="AU32" i="5"/>
  <c r="AT32" i="5"/>
  <c r="AA32" i="5"/>
  <c r="AB32" i="5" s="1"/>
  <c r="X32" i="5"/>
  <c r="AV31" i="5"/>
  <c r="AU31" i="5"/>
  <c r="AT31" i="5"/>
  <c r="AA31" i="5"/>
  <c r="AB31" i="5" s="1"/>
  <c r="X31" i="5"/>
  <c r="AV30" i="5"/>
  <c r="AU30" i="5"/>
  <c r="AT30" i="5"/>
  <c r="AA30" i="5"/>
  <c r="AB30" i="5" s="1"/>
  <c r="X30" i="5"/>
  <c r="AV29" i="5"/>
  <c r="AU29" i="5"/>
  <c r="AT29" i="5"/>
  <c r="AB29" i="5"/>
  <c r="AA29" i="5"/>
  <c r="X29" i="5"/>
  <c r="AV28" i="5"/>
  <c r="AU28" i="5"/>
  <c r="AT28" i="5"/>
  <c r="AA28" i="5"/>
  <c r="AB28" i="5" s="1"/>
  <c r="X28" i="5"/>
  <c r="AV27" i="5"/>
  <c r="AU27" i="5"/>
  <c r="AT27" i="5"/>
  <c r="AA27" i="5"/>
  <c r="AB27" i="5" s="1"/>
  <c r="X27" i="5"/>
  <c r="AV26" i="5"/>
  <c r="AU26" i="5"/>
  <c r="AT26" i="5"/>
  <c r="AA26" i="5"/>
  <c r="AB26" i="5" s="1"/>
  <c r="X26" i="5"/>
  <c r="AV25" i="5"/>
  <c r="AU25" i="5"/>
  <c r="AT25" i="5"/>
  <c r="AB25" i="5"/>
  <c r="AA25" i="5"/>
  <c r="X25" i="5"/>
  <c r="AV24" i="5"/>
  <c r="AU24" i="5"/>
  <c r="AT24" i="5"/>
  <c r="AA24" i="5"/>
  <c r="AB24" i="5" s="1"/>
  <c r="X24" i="5"/>
  <c r="AV23" i="5"/>
  <c r="AU23" i="5"/>
  <c r="AT23" i="5"/>
  <c r="AA23" i="5"/>
  <c r="AB23" i="5" s="1"/>
  <c r="X23" i="5"/>
  <c r="AV22" i="5"/>
  <c r="AU22" i="5"/>
  <c r="AT22" i="5"/>
  <c r="AA22" i="5"/>
  <c r="AB22" i="5" s="1"/>
  <c r="X22" i="5"/>
  <c r="AV21" i="5"/>
  <c r="AU21" i="5"/>
  <c r="AT21" i="5"/>
  <c r="AB21" i="5"/>
  <c r="AA21" i="5"/>
  <c r="X21" i="5"/>
  <c r="AV20" i="5"/>
  <c r="AU20" i="5"/>
  <c r="AT20" i="5"/>
  <c r="AA20" i="5"/>
  <c r="AB20" i="5" s="1"/>
  <c r="X20" i="5"/>
  <c r="AV19" i="5"/>
  <c r="AU19" i="5"/>
  <c r="AT19" i="5"/>
  <c r="AA19" i="5"/>
  <c r="AB19" i="5" s="1"/>
  <c r="X19" i="5"/>
  <c r="AV18" i="5"/>
  <c r="AU18" i="5"/>
  <c r="AT18" i="5"/>
  <c r="AA18" i="5"/>
  <c r="AB18" i="5" s="1"/>
  <c r="X18" i="5"/>
  <c r="AV17" i="5"/>
  <c r="AU17" i="5"/>
  <c r="AT17" i="5"/>
  <c r="AB17" i="5"/>
  <c r="AA17" i="5"/>
  <c r="X17" i="5"/>
  <c r="AV16" i="5"/>
  <c r="AU16" i="5"/>
  <c r="AT16" i="5"/>
  <c r="AA16" i="5"/>
  <c r="AB16" i="5" s="1"/>
  <c r="X16" i="5"/>
  <c r="AV15" i="5"/>
  <c r="AU15" i="5"/>
  <c r="AT15" i="5"/>
  <c r="AA15" i="5"/>
  <c r="AB15" i="5" s="1"/>
  <c r="X15" i="5"/>
  <c r="AV14" i="5"/>
  <c r="AU14" i="5"/>
  <c r="AT14" i="5"/>
  <c r="AA14" i="5"/>
  <c r="AB14" i="5" s="1"/>
  <c r="X14" i="5"/>
  <c r="AV13" i="5"/>
  <c r="AU13" i="5"/>
  <c r="AT13" i="5"/>
  <c r="AB13" i="5"/>
  <c r="AA13" i="5"/>
  <c r="X13" i="5"/>
  <c r="AV12" i="5"/>
  <c r="AU12" i="5"/>
  <c r="AT12" i="5"/>
  <c r="AA12" i="5"/>
  <c r="AB12" i="5" s="1"/>
  <c r="X12" i="5"/>
  <c r="AV11" i="5"/>
  <c r="AU11" i="5"/>
  <c r="AT11" i="5"/>
  <c r="AA11" i="5"/>
  <c r="AB11" i="5" s="1"/>
  <c r="X11" i="5"/>
  <c r="AV10" i="5"/>
  <c r="AU10" i="5"/>
  <c r="AT10" i="5"/>
  <c r="AA10" i="5"/>
  <c r="AB10" i="5" s="1"/>
  <c r="X10" i="5"/>
  <c r="AV9" i="5"/>
  <c r="AU9" i="5"/>
  <c r="AT9" i="5"/>
  <c r="AB9" i="5"/>
  <c r="AA9" i="5"/>
  <c r="X9" i="5"/>
  <c r="AV8" i="5"/>
  <c r="AU8" i="5"/>
  <c r="AT8" i="5"/>
  <c r="AA8" i="5"/>
  <c r="AB8" i="5" s="1"/>
  <c r="X8" i="5"/>
  <c r="AV7" i="5"/>
  <c r="AU7" i="5"/>
  <c r="AT7" i="5"/>
  <c r="AA7" i="5"/>
  <c r="AB7" i="5" s="1"/>
  <c r="X7" i="5"/>
  <c r="AV6" i="5"/>
  <c r="AU6" i="5"/>
  <c r="AT6" i="5"/>
  <c r="AA6" i="5"/>
  <c r="AB6" i="5" s="1"/>
  <c r="X6" i="5"/>
  <c r="AV5" i="5"/>
  <c r="AU5" i="5"/>
  <c r="AT5" i="5"/>
  <c r="AB5" i="5"/>
  <c r="AA5" i="5"/>
  <c r="X5" i="5"/>
  <c r="AV4" i="5"/>
  <c r="AU4" i="5"/>
  <c r="AT4" i="5"/>
  <c r="AA4" i="5"/>
  <c r="AB4" i="5" s="1"/>
  <c r="X4" i="5"/>
  <c r="AV3" i="5"/>
  <c r="AU3" i="5"/>
  <c r="AT3" i="5"/>
  <c r="AA3" i="5"/>
  <c r="AB3" i="5" s="1"/>
  <c r="X3" i="5"/>
  <c r="AV2" i="5"/>
  <c r="AU2" i="5"/>
  <c r="AT2" i="5"/>
  <c r="AA2" i="5"/>
  <c r="AA384" i="5" s="1"/>
  <c r="AA386" i="5" s="1"/>
  <c r="X2" i="5"/>
  <c r="X384" i="5" s="1"/>
  <c r="X386" i="5" s="1"/>
  <c r="X380" i="4" l="1"/>
  <c r="AB2" i="5"/>
  <c r="AB384" i="5" s="1"/>
  <c r="AB386" i="5" s="1"/>
  <c r="X379" i="4" l="1"/>
  <c r="AV2" i="4" l="1"/>
  <c r="AU2" i="4"/>
  <c r="AT2" i="4"/>
  <c r="Z383" i="4"/>
  <c r="Z385" i="4" s="1"/>
  <c r="Y383" i="4"/>
  <c r="Y385" i="4" s="1"/>
  <c r="W383" i="4"/>
  <c r="W385" i="4" s="1"/>
  <c r="V383" i="4"/>
  <c r="V385" i="4" s="1"/>
  <c r="U383" i="4"/>
  <c r="U385" i="4" s="1"/>
  <c r="T383" i="4"/>
  <c r="T385" i="4" s="1"/>
  <c r="S383" i="4"/>
  <c r="S385" i="4" s="1"/>
  <c r="R383" i="4"/>
  <c r="R385" i="4" s="1"/>
  <c r="Q383" i="4"/>
  <c r="Q385" i="4" s="1"/>
  <c r="P383" i="4"/>
  <c r="P385" i="4" s="1"/>
  <c r="O383" i="4"/>
  <c r="O385" i="4" s="1"/>
  <c r="N383" i="4"/>
  <c r="N385" i="4" s="1"/>
  <c r="M383" i="4"/>
  <c r="M385" i="4" s="1"/>
  <c r="L383" i="4"/>
  <c r="L385" i="4" s="1"/>
  <c r="K383" i="4"/>
  <c r="K385" i="4" s="1"/>
  <c r="I383" i="4"/>
  <c r="I385" i="4" s="1"/>
  <c r="H383" i="4"/>
  <c r="H385" i="4" s="1"/>
  <c r="G383" i="4"/>
  <c r="G385" i="4" s="1"/>
  <c r="F383" i="4"/>
  <c r="F385" i="4" s="1"/>
  <c r="AA382" i="4"/>
  <c r="AB382" i="4" s="1"/>
  <c r="X382" i="4"/>
  <c r="AA381" i="4"/>
  <c r="AB381" i="4" s="1"/>
  <c r="X381" i="4"/>
  <c r="AA379" i="4"/>
  <c r="AB379" i="4" s="1"/>
  <c r="AA378" i="4"/>
  <c r="AB378" i="4" s="1"/>
  <c r="X378" i="4"/>
  <c r="AA377" i="4"/>
  <c r="AB377" i="4" s="1"/>
  <c r="X377" i="4"/>
  <c r="AA376" i="4"/>
  <c r="AB376" i="4" s="1"/>
  <c r="X376" i="4"/>
  <c r="AA375" i="4"/>
  <c r="AB375" i="4" s="1"/>
  <c r="X375" i="4"/>
  <c r="AA374" i="4"/>
  <c r="AB374" i="4" s="1"/>
  <c r="X374" i="4"/>
  <c r="AA373" i="4"/>
  <c r="AB373" i="4" s="1"/>
  <c r="X373" i="4"/>
  <c r="AA372" i="4"/>
  <c r="AB372" i="4" s="1"/>
  <c r="X372" i="4"/>
  <c r="AA371" i="4"/>
  <c r="AB371" i="4" s="1"/>
  <c r="X371" i="4"/>
  <c r="AA370" i="4"/>
  <c r="AB370" i="4" s="1"/>
  <c r="X370" i="4"/>
  <c r="AA369" i="4"/>
  <c r="AB369" i="4" s="1"/>
  <c r="X369" i="4"/>
  <c r="AA368" i="4"/>
  <c r="AB368" i="4" s="1"/>
  <c r="X368" i="4"/>
  <c r="AA367" i="4"/>
  <c r="AB367" i="4" s="1"/>
  <c r="X367" i="4"/>
  <c r="AA366" i="4"/>
  <c r="AB366" i="4" s="1"/>
  <c r="X366" i="4"/>
  <c r="AA365" i="4"/>
  <c r="AB365" i="4" s="1"/>
  <c r="X365" i="4"/>
  <c r="AA364" i="4"/>
  <c r="AB364" i="4" s="1"/>
  <c r="X364" i="4"/>
  <c r="AA363" i="4"/>
  <c r="AB363" i="4" s="1"/>
  <c r="X363" i="4"/>
  <c r="AA362" i="4"/>
  <c r="AB362" i="4" s="1"/>
  <c r="X362" i="4"/>
  <c r="AA361" i="4"/>
  <c r="AB361" i="4" s="1"/>
  <c r="X361" i="4"/>
  <c r="AA360" i="4"/>
  <c r="AB360" i="4" s="1"/>
  <c r="X360" i="4"/>
  <c r="AA359" i="4"/>
  <c r="AB359" i="4" s="1"/>
  <c r="X359" i="4"/>
  <c r="AA358" i="4"/>
  <c r="AB358" i="4" s="1"/>
  <c r="X358" i="4"/>
  <c r="AA357" i="4"/>
  <c r="AB357" i="4" s="1"/>
  <c r="X357" i="4"/>
  <c r="AA356" i="4"/>
  <c r="AB356" i="4" s="1"/>
  <c r="X356" i="4"/>
  <c r="AA355" i="4"/>
  <c r="AB355" i="4" s="1"/>
  <c r="X355" i="4"/>
  <c r="AA354" i="4"/>
  <c r="AB354" i="4" s="1"/>
  <c r="X354" i="4"/>
  <c r="AA353" i="4"/>
  <c r="AB353" i="4" s="1"/>
  <c r="X353" i="4"/>
  <c r="AA352" i="4"/>
  <c r="AB352" i="4" s="1"/>
  <c r="J352" i="4"/>
  <c r="AA351" i="4"/>
  <c r="AB351" i="4" s="1"/>
  <c r="X351" i="4"/>
  <c r="AA350" i="4"/>
  <c r="AB350" i="4" s="1"/>
  <c r="X350" i="4"/>
  <c r="AA349" i="4"/>
  <c r="AB349" i="4" s="1"/>
  <c r="X349" i="4"/>
  <c r="AA348" i="4"/>
  <c r="AB348" i="4" s="1"/>
  <c r="X348" i="4"/>
  <c r="AA347" i="4"/>
  <c r="AB347" i="4" s="1"/>
  <c r="X347" i="4"/>
  <c r="AA346" i="4"/>
  <c r="AB346" i="4" s="1"/>
  <c r="X346" i="4"/>
  <c r="AA345" i="4"/>
  <c r="AB345" i="4" s="1"/>
  <c r="X345" i="4"/>
  <c r="AA344" i="4"/>
  <c r="AB344" i="4" s="1"/>
  <c r="X344" i="4"/>
  <c r="AA343" i="4"/>
  <c r="AB343" i="4" s="1"/>
  <c r="X343" i="4"/>
  <c r="AA342" i="4"/>
  <c r="AB342" i="4" s="1"/>
  <c r="X342" i="4"/>
  <c r="AA341" i="4"/>
  <c r="AB341" i="4" s="1"/>
  <c r="X341" i="4"/>
  <c r="AA340" i="4"/>
  <c r="AB340" i="4" s="1"/>
  <c r="X340" i="4"/>
  <c r="AA339" i="4"/>
  <c r="AB339" i="4" s="1"/>
  <c r="X339" i="4"/>
  <c r="AA338" i="4"/>
  <c r="AB338" i="4" s="1"/>
  <c r="X338" i="4"/>
  <c r="AA337" i="4"/>
  <c r="AB337" i="4" s="1"/>
  <c r="X337" i="4"/>
  <c r="AA336" i="4"/>
  <c r="AB336" i="4" s="1"/>
  <c r="X336" i="4"/>
  <c r="AA335" i="4"/>
  <c r="AB335" i="4" s="1"/>
  <c r="X335" i="4"/>
  <c r="AA334" i="4"/>
  <c r="AB334" i="4" s="1"/>
  <c r="X334" i="4"/>
  <c r="AA333" i="4"/>
  <c r="AB333" i="4" s="1"/>
  <c r="X333" i="4"/>
  <c r="AA332" i="4"/>
  <c r="AB332" i="4" s="1"/>
  <c r="X332" i="4"/>
  <c r="AA331" i="4"/>
  <c r="AB331" i="4" s="1"/>
  <c r="X331" i="4"/>
  <c r="AI330" i="4"/>
  <c r="AB330" i="4"/>
  <c r="X330" i="4"/>
  <c r="AI329" i="4"/>
  <c r="AB329" i="4"/>
  <c r="X329" i="4"/>
  <c r="AI328" i="4"/>
  <c r="AB328" i="4"/>
  <c r="X328" i="4"/>
  <c r="AI327" i="4"/>
  <c r="AB327" i="4"/>
  <c r="X327" i="4"/>
  <c r="AI326" i="4"/>
  <c r="AB326" i="4"/>
  <c r="X326" i="4"/>
  <c r="AI325" i="4"/>
  <c r="AB325" i="4"/>
  <c r="X325" i="4"/>
  <c r="AI324" i="4"/>
  <c r="AB324" i="4"/>
  <c r="X324" i="4"/>
  <c r="AI323" i="4"/>
  <c r="AB323" i="4"/>
  <c r="X323" i="4"/>
  <c r="AI322" i="4"/>
  <c r="AB322" i="4"/>
  <c r="X322" i="4"/>
  <c r="AI321" i="4"/>
  <c r="AB321" i="4"/>
  <c r="X321" i="4"/>
  <c r="AI320" i="4"/>
  <c r="AB320" i="4"/>
  <c r="X320" i="4"/>
  <c r="AI319" i="4"/>
  <c r="AB319" i="4"/>
  <c r="X319" i="4"/>
  <c r="AI318" i="4"/>
  <c r="AB318" i="4"/>
  <c r="X318" i="4"/>
  <c r="AI317" i="4"/>
  <c r="AB317" i="4"/>
  <c r="X317" i="4"/>
  <c r="AI316" i="4"/>
  <c r="AB316" i="4"/>
  <c r="X316" i="4"/>
  <c r="AI315" i="4"/>
  <c r="AB315" i="4"/>
  <c r="X315" i="4"/>
  <c r="AI314" i="4"/>
  <c r="AB314" i="4"/>
  <c r="X314" i="4"/>
  <c r="AI313" i="4"/>
  <c r="AB313" i="4"/>
  <c r="X313" i="4"/>
  <c r="AI312" i="4"/>
  <c r="AB312" i="4"/>
  <c r="X312" i="4"/>
  <c r="AI311" i="4"/>
  <c r="AB311" i="4"/>
  <c r="X311" i="4"/>
  <c r="AI310" i="4"/>
  <c r="AB310" i="4"/>
  <c r="X310" i="4"/>
  <c r="AI309" i="4"/>
  <c r="AB309" i="4"/>
  <c r="X309" i="4"/>
  <c r="AI308" i="4"/>
  <c r="AB308" i="4"/>
  <c r="X308" i="4"/>
  <c r="AI307" i="4"/>
  <c r="AB307" i="4"/>
  <c r="X307" i="4"/>
  <c r="AI306" i="4"/>
  <c r="AB306" i="4"/>
  <c r="X306" i="4"/>
  <c r="AI305" i="4"/>
  <c r="AB305" i="4"/>
  <c r="X305" i="4"/>
  <c r="AI304" i="4"/>
  <c r="AB304" i="4"/>
  <c r="X304" i="4"/>
  <c r="AI303" i="4"/>
  <c r="AB303" i="4"/>
  <c r="X303" i="4"/>
  <c r="AI302" i="4"/>
  <c r="AB302" i="4"/>
  <c r="X302" i="4"/>
  <c r="AI301" i="4"/>
  <c r="AB301" i="4"/>
  <c r="X301" i="4"/>
  <c r="AI300" i="4"/>
  <c r="AB300" i="4"/>
  <c r="X300" i="4"/>
  <c r="AI299" i="4"/>
  <c r="AB299" i="4"/>
  <c r="X299" i="4"/>
  <c r="AI298" i="4"/>
  <c r="AB298" i="4"/>
  <c r="X298" i="4"/>
  <c r="AI297" i="4"/>
  <c r="AB297" i="4"/>
  <c r="X297" i="4"/>
  <c r="AI296" i="4"/>
  <c r="AB296" i="4"/>
  <c r="X296" i="4"/>
  <c r="AI295" i="4"/>
  <c r="AB295" i="4"/>
  <c r="X295" i="4"/>
  <c r="AI294" i="4"/>
  <c r="AB294" i="4"/>
  <c r="X294" i="4"/>
  <c r="AI293" i="4"/>
  <c r="AB293" i="4"/>
  <c r="X293" i="4"/>
  <c r="AI292" i="4"/>
  <c r="AB292" i="4"/>
  <c r="X292" i="4"/>
  <c r="AI291" i="4"/>
  <c r="AB291" i="4"/>
  <c r="X291" i="4"/>
  <c r="AI290" i="4"/>
  <c r="AB290" i="4"/>
  <c r="X290" i="4"/>
  <c r="AI289" i="4"/>
  <c r="AB289" i="4"/>
  <c r="X289" i="4"/>
  <c r="AI288" i="4"/>
  <c r="AB288" i="4"/>
  <c r="X288" i="4"/>
  <c r="AI287" i="4"/>
  <c r="AB287" i="4"/>
  <c r="X287" i="4"/>
  <c r="AI286" i="4"/>
  <c r="AB286" i="4"/>
  <c r="X286" i="4"/>
  <c r="AI285" i="4"/>
  <c r="AB285" i="4"/>
  <c r="X285" i="4"/>
  <c r="AI284" i="4"/>
  <c r="AB284" i="4"/>
  <c r="X284" i="4"/>
  <c r="AI283" i="4"/>
  <c r="AB283" i="4"/>
  <c r="X283" i="4"/>
  <c r="AI282" i="4"/>
  <c r="AB282" i="4"/>
  <c r="X282" i="4"/>
  <c r="AI281" i="4"/>
  <c r="AB281" i="4"/>
  <c r="X281" i="4"/>
  <c r="AI280" i="4"/>
  <c r="AB280" i="4"/>
  <c r="X280" i="4"/>
  <c r="AI279" i="4"/>
  <c r="AB279" i="4"/>
  <c r="X279" i="4"/>
  <c r="AI278" i="4"/>
  <c r="AB278" i="4"/>
  <c r="X278" i="4"/>
  <c r="AI277" i="4"/>
  <c r="AB277" i="4"/>
  <c r="X277" i="4"/>
  <c r="AI276" i="4"/>
  <c r="AB276" i="4"/>
  <c r="X276" i="4"/>
  <c r="AI275" i="4"/>
  <c r="AB275" i="4"/>
  <c r="X275" i="4"/>
  <c r="AI274" i="4"/>
  <c r="AB274" i="4"/>
  <c r="X274" i="4"/>
  <c r="AI273" i="4"/>
  <c r="AB273" i="4"/>
  <c r="X273" i="4"/>
  <c r="AI272" i="4"/>
  <c r="AB272" i="4"/>
  <c r="X272" i="4"/>
  <c r="AI271" i="4"/>
  <c r="AB271" i="4"/>
  <c r="X271" i="4"/>
  <c r="AI270" i="4"/>
  <c r="AB270" i="4"/>
  <c r="X270" i="4"/>
  <c r="AI269" i="4"/>
  <c r="AB269" i="4"/>
  <c r="X269" i="4"/>
  <c r="AI268" i="4"/>
  <c r="AB268" i="4"/>
  <c r="X268" i="4"/>
  <c r="AI267" i="4"/>
  <c r="AB267" i="4"/>
  <c r="X267" i="4"/>
  <c r="AI266" i="4"/>
  <c r="AB266" i="4"/>
  <c r="X266" i="4"/>
  <c r="AI265" i="4"/>
  <c r="AB265" i="4"/>
  <c r="X265" i="4"/>
  <c r="AI264" i="4"/>
  <c r="AB264" i="4"/>
  <c r="X264" i="4"/>
  <c r="AB263" i="4"/>
  <c r="X263" i="4"/>
  <c r="AB262" i="4"/>
  <c r="X262" i="4"/>
  <c r="AB261" i="4"/>
  <c r="X261" i="4"/>
  <c r="AB260" i="4"/>
  <c r="X260" i="4"/>
  <c r="AB259" i="4"/>
  <c r="X259" i="4"/>
  <c r="AB258" i="4"/>
  <c r="X258" i="4"/>
  <c r="AB257" i="4"/>
  <c r="X257" i="4"/>
  <c r="AB256" i="4"/>
  <c r="X256" i="4"/>
  <c r="AB255" i="4"/>
  <c r="X255" i="4"/>
  <c r="AB254" i="4"/>
  <c r="X254" i="4"/>
  <c r="AB253" i="4"/>
  <c r="X253" i="4"/>
  <c r="AB252" i="4"/>
  <c r="X252" i="4"/>
  <c r="AB251" i="4"/>
  <c r="X251" i="4"/>
  <c r="AB250" i="4"/>
  <c r="X250" i="4"/>
  <c r="AB249" i="4"/>
  <c r="X249" i="4"/>
  <c r="AB248" i="4"/>
  <c r="X248" i="4"/>
  <c r="AB247" i="4"/>
  <c r="X247" i="4"/>
  <c r="AB246" i="4"/>
  <c r="X246" i="4"/>
  <c r="AB245" i="4"/>
  <c r="X245" i="4"/>
  <c r="AB244" i="4"/>
  <c r="X244" i="4"/>
  <c r="AB243" i="4"/>
  <c r="X243" i="4"/>
  <c r="AB242" i="4"/>
  <c r="X242" i="4"/>
  <c r="AB241" i="4"/>
  <c r="X241" i="4"/>
  <c r="AB240" i="4"/>
  <c r="X240" i="4"/>
  <c r="AB239" i="4"/>
  <c r="X239" i="4"/>
  <c r="AB238" i="4"/>
  <c r="X238" i="4"/>
  <c r="AB237" i="4"/>
  <c r="X237" i="4"/>
  <c r="AB236" i="4"/>
  <c r="X236" i="4"/>
  <c r="AB235" i="4"/>
  <c r="X235" i="4"/>
  <c r="AB234" i="4"/>
  <c r="X234" i="4"/>
  <c r="AB233" i="4"/>
  <c r="X233" i="4"/>
  <c r="AB232" i="4"/>
  <c r="X232" i="4"/>
  <c r="AB231" i="4"/>
  <c r="X231" i="4"/>
  <c r="AB230" i="4"/>
  <c r="X230" i="4"/>
  <c r="AB229" i="4"/>
  <c r="X229" i="4"/>
  <c r="AB228" i="4"/>
  <c r="X228" i="4"/>
  <c r="AB227" i="4"/>
  <c r="X227" i="4"/>
  <c r="AB226" i="4"/>
  <c r="X226" i="4"/>
  <c r="AB225" i="4"/>
  <c r="X225" i="4"/>
  <c r="AB224" i="4"/>
  <c r="X224" i="4"/>
  <c r="AB223" i="4"/>
  <c r="X223" i="4"/>
  <c r="AB222" i="4"/>
  <c r="X222" i="4"/>
  <c r="AB221" i="4"/>
  <c r="X221" i="4"/>
  <c r="AB220" i="4"/>
  <c r="X220" i="4"/>
  <c r="AB219" i="4"/>
  <c r="X219" i="4"/>
  <c r="AB218" i="4"/>
  <c r="X218" i="4"/>
  <c r="AB217" i="4"/>
  <c r="X217" i="4"/>
  <c r="AB216" i="4"/>
  <c r="X216" i="4"/>
  <c r="AB215" i="4"/>
  <c r="X215" i="4"/>
  <c r="AB214" i="4"/>
  <c r="X214" i="4"/>
  <c r="AB213" i="4"/>
  <c r="X213" i="4"/>
  <c r="AB212" i="4"/>
  <c r="X212" i="4"/>
  <c r="AB211" i="4"/>
  <c r="X211" i="4"/>
  <c r="AB210" i="4"/>
  <c r="X210" i="4"/>
  <c r="AB209" i="4"/>
  <c r="X209" i="4"/>
  <c r="AB208" i="4"/>
  <c r="X208" i="4"/>
  <c r="AB207" i="4"/>
  <c r="X207" i="4"/>
  <c r="AB206" i="4"/>
  <c r="X206" i="4"/>
  <c r="AB205" i="4"/>
  <c r="X205" i="4"/>
  <c r="AB204" i="4"/>
  <c r="X204" i="4"/>
  <c r="AB203" i="4"/>
  <c r="X203" i="4"/>
  <c r="AB202" i="4"/>
  <c r="X202" i="4"/>
  <c r="AB201" i="4"/>
  <c r="X201" i="4"/>
  <c r="AB200" i="4"/>
  <c r="X200" i="4"/>
  <c r="AB199" i="4"/>
  <c r="X199" i="4"/>
  <c r="AB198" i="4"/>
  <c r="X198" i="4"/>
  <c r="AB197" i="4"/>
  <c r="X197" i="4"/>
  <c r="AB196" i="4"/>
  <c r="X196" i="4"/>
  <c r="AB195" i="4"/>
  <c r="X195" i="4"/>
  <c r="AB194" i="4"/>
  <c r="X194" i="4"/>
  <c r="AB193" i="4"/>
  <c r="X193" i="4"/>
  <c r="AB192" i="4"/>
  <c r="X192" i="4"/>
  <c r="AB191" i="4"/>
  <c r="X191" i="4"/>
  <c r="AB190" i="4"/>
  <c r="X190" i="4"/>
  <c r="AB189" i="4"/>
  <c r="X189" i="4"/>
  <c r="AB188" i="4"/>
  <c r="X188" i="4"/>
  <c r="AB187" i="4"/>
  <c r="X187" i="4"/>
  <c r="AB186" i="4"/>
  <c r="X186" i="4"/>
  <c r="AB185" i="4"/>
  <c r="X185" i="4"/>
  <c r="AB184" i="4"/>
  <c r="X184" i="4"/>
  <c r="AB183" i="4"/>
  <c r="X183" i="4"/>
  <c r="AB182" i="4"/>
  <c r="X182" i="4"/>
  <c r="AB181" i="4"/>
  <c r="X181" i="4"/>
  <c r="AB180" i="4"/>
  <c r="X180" i="4"/>
  <c r="AA179" i="4"/>
  <c r="AB179" i="4" s="1"/>
  <c r="X179" i="4"/>
  <c r="AA178" i="4"/>
  <c r="AB178" i="4" s="1"/>
  <c r="X178" i="4"/>
  <c r="AA177" i="4"/>
  <c r="AB177" i="4" s="1"/>
  <c r="X177" i="4"/>
  <c r="AA176" i="4"/>
  <c r="AB176" i="4" s="1"/>
  <c r="X176" i="4"/>
  <c r="AA175" i="4"/>
  <c r="AB175" i="4" s="1"/>
  <c r="X175" i="4"/>
  <c r="AA174" i="4"/>
  <c r="AB174" i="4" s="1"/>
  <c r="X174" i="4"/>
  <c r="AA173" i="4"/>
  <c r="AB173" i="4" s="1"/>
  <c r="X173" i="4"/>
  <c r="AA172" i="4"/>
  <c r="AB172" i="4" s="1"/>
  <c r="X172" i="4"/>
  <c r="AA171" i="4"/>
  <c r="AB171" i="4" s="1"/>
  <c r="X171" i="4"/>
  <c r="AA170" i="4"/>
  <c r="AB170" i="4" s="1"/>
  <c r="X170" i="4"/>
  <c r="AA169" i="4"/>
  <c r="AB169" i="4" s="1"/>
  <c r="X169" i="4"/>
  <c r="AA168" i="4"/>
  <c r="AB168" i="4" s="1"/>
  <c r="X168" i="4"/>
  <c r="AA167" i="4"/>
  <c r="AB167" i="4" s="1"/>
  <c r="X167" i="4"/>
  <c r="AA166" i="4"/>
  <c r="AB166" i="4" s="1"/>
  <c r="X166" i="4"/>
  <c r="AA165" i="4"/>
  <c r="AB165" i="4" s="1"/>
  <c r="X165" i="4"/>
  <c r="AA164" i="4"/>
  <c r="AB164" i="4" s="1"/>
  <c r="X164" i="4"/>
  <c r="AA163" i="4"/>
  <c r="AB163" i="4" s="1"/>
  <c r="X163" i="4"/>
  <c r="AA162" i="4"/>
  <c r="AB162" i="4" s="1"/>
  <c r="X162" i="4"/>
  <c r="AA161" i="4"/>
  <c r="AB161" i="4" s="1"/>
  <c r="X161" i="4"/>
  <c r="AA160" i="4"/>
  <c r="AB160" i="4" s="1"/>
  <c r="X160" i="4"/>
  <c r="AA159" i="4"/>
  <c r="AB159" i="4" s="1"/>
  <c r="X159" i="4"/>
  <c r="AA158" i="4"/>
  <c r="AB158" i="4" s="1"/>
  <c r="X158" i="4"/>
  <c r="AA157" i="4"/>
  <c r="AB157" i="4" s="1"/>
  <c r="X157" i="4"/>
  <c r="AA156" i="4"/>
  <c r="AB156" i="4" s="1"/>
  <c r="X156" i="4"/>
  <c r="AA155" i="4"/>
  <c r="AB155" i="4" s="1"/>
  <c r="X155" i="4"/>
  <c r="AA154" i="4"/>
  <c r="AB154" i="4" s="1"/>
  <c r="X154" i="4"/>
  <c r="AA153" i="4"/>
  <c r="AB153" i="4" s="1"/>
  <c r="X153" i="4"/>
  <c r="AA152" i="4"/>
  <c r="AB152" i="4" s="1"/>
  <c r="X152" i="4"/>
  <c r="AA151" i="4"/>
  <c r="AB151" i="4" s="1"/>
  <c r="X151" i="4"/>
  <c r="AA150" i="4"/>
  <c r="AB150" i="4" s="1"/>
  <c r="X150" i="4"/>
  <c r="AA149" i="4"/>
  <c r="AB149" i="4" s="1"/>
  <c r="X149" i="4"/>
  <c r="AA148" i="4"/>
  <c r="AB148" i="4" s="1"/>
  <c r="X148" i="4"/>
  <c r="AA147" i="4"/>
  <c r="AB147" i="4" s="1"/>
  <c r="X147" i="4"/>
  <c r="AA146" i="4"/>
  <c r="AB146" i="4" s="1"/>
  <c r="X146" i="4"/>
  <c r="AA145" i="4"/>
  <c r="AB145" i="4" s="1"/>
  <c r="X145" i="4"/>
  <c r="AA144" i="4"/>
  <c r="AB144" i="4" s="1"/>
  <c r="X144" i="4"/>
  <c r="AA143" i="4"/>
  <c r="AB143" i="4" s="1"/>
  <c r="X143" i="4"/>
  <c r="AA142" i="4"/>
  <c r="AB142" i="4" s="1"/>
  <c r="X142" i="4"/>
  <c r="AA141" i="4"/>
  <c r="AB141" i="4" s="1"/>
  <c r="X141" i="4"/>
  <c r="AA140" i="4"/>
  <c r="AB140" i="4" s="1"/>
  <c r="X140" i="4"/>
  <c r="AA139" i="4"/>
  <c r="AB139" i="4" s="1"/>
  <c r="X139" i="4"/>
  <c r="AA138" i="4"/>
  <c r="AB138" i="4" s="1"/>
  <c r="X138" i="4"/>
  <c r="AA137" i="4"/>
  <c r="AB137" i="4" s="1"/>
  <c r="X137" i="4"/>
  <c r="AA136" i="4"/>
  <c r="AB136" i="4" s="1"/>
  <c r="X136" i="4"/>
  <c r="AA135" i="4"/>
  <c r="AB135" i="4" s="1"/>
  <c r="X135" i="4"/>
  <c r="AA134" i="4"/>
  <c r="AB134" i="4" s="1"/>
  <c r="X134" i="4"/>
  <c r="AA133" i="4"/>
  <c r="AB133" i="4" s="1"/>
  <c r="X133" i="4"/>
  <c r="AA132" i="4"/>
  <c r="AB132" i="4" s="1"/>
  <c r="X132" i="4"/>
  <c r="AA131" i="4"/>
  <c r="AB131" i="4" s="1"/>
  <c r="X131" i="4"/>
  <c r="AA130" i="4"/>
  <c r="AB130" i="4" s="1"/>
  <c r="X130" i="4"/>
  <c r="AA129" i="4"/>
  <c r="AB129" i="4" s="1"/>
  <c r="X129" i="4"/>
  <c r="AA128" i="4"/>
  <c r="AB128" i="4" s="1"/>
  <c r="X128" i="4"/>
  <c r="AA127" i="4"/>
  <c r="AB127" i="4" s="1"/>
  <c r="X127" i="4"/>
  <c r="AA126" i="4"/>
  <c r="AB126" i="4" s="1"/>
  <c r="X126" i="4"/>
  <c r="AA125" i="4"/>
  <c r="AB125" i="4" s="1"/>
  <c r="X125" i="4"/>
  <c r="AA124" i="4"/>
  <c r="AB124" i="4" s="1"/>
  <c r="X124" i="4"/>
  <c r="AA123" i="4"/>
  <c r="AB123" i="4" s="1"/>
  <c r="X123" i="4"/>
  <c r="AA122" i="4"/>
  <c r="AB122" i="4" s="1"/>
  <c r="X122" i="4"/>
  <c r="AA121" i="4"/>
  <c r="AB121" i="4" s="1"/>
  <c r="X121" i="4"/>
  <c r="AA120" i="4"/>
  <c r="AB120" i="4" s="1"/>
  <c r="X120" i="4"/>
  <c r="AA119" i="4"/>
  <c r="AB119" i="4" s="1"/>
  <c r="X119" i="4"/>
  <c r="AA118" i="4"/>
  <c r="AB118" i="4" s="1"/>
  <c r="X118" i="4"/>
  <c r="AA117" i="4"/>
  <c r="AB117" i="4" s="1"/>
  <c r="X117" i="4"/>
  <c r="AA116" i="4"/>
  <c r="AB116" i="4" s="1"/>
  <c r="X116" i="4"/>
  <c r="AA115" i="4"/>
  <c r="AB115" i="4" s="1"/>
  <c r="X115" i="4"/>
  <c r="AA114" i="4"/>
  <c r="AB114" i="4" s="1"/>
  <c r="X114" i="4"/>
  <c r="AA113" i="4"/>
  <c r="AB113" i="4" s="1"/>
  <c r="X113" i="4"/>
  <c r="AA112" i="4"/>
  <c r="AB112" i="4" s="1"/>
  <c r="X112" i="4"/>
  <c r="AA111" i="4"/>
  <c r="AB111" i="4" s="1"/>
  <c r="X111" i="4"/>
  <c r="AA110" i="4"/>
  <c r="AB110" i="4" s="1"/>
  <c r="X110" i="4"/>
  <c r="AA109" i="4"/>
  <c r="AB109" i="4" s="1"/>
  <c r="X109" i="4"/>
  <c r="AA108" i="4"/>
  <c r="AB108" i="4" s="1"/>
  <c r="X108" i="4"/>
  <c r="AA107" i="4"/>
  <c r="AB107" i="4" s="1"/>
  <c r="X107" i="4"/>
  <c r="AA106" i="4"/>
  <c r="AB106" i="4" s="1"/>
  <c r="X106" i="4"/>
  <c r="AA105" i="4"/>
  <c r="AB105" i="4" s="1"/>
  <c r="X105" i="4"/>
  <c r="AA104" i="4"/>
  <c r="AB104" i="4" s="1"/>
  <c r="X104" i="4"/>
  <c r="AA103" i="4"/>
  <c r="AB103" i="4" s="1"/>
  <c r="X103" i="4"/>
  <c r="AA102" i="4"/>
  <c r="AB102" i="4" s="1"/>
  <c r="X102" i="4"/>
  <c r="AA101" i="4"/>
  <c r="AB101" i="4" s="1"/>
  <c r="X101" i="4"/>
  <c r="AA100" i="4"/>
  <c r="AB100" i="4" s="1"/>
  <c r="X100" i="4"/>
  <c r="AA99" i="4"/>
  <c r="AB99" i="4" s="1"/>
  <c r="X99" i="4"/>
  <c r="AA98" i="4"/>
  <c r="AB98" i="4" s="1"/>
  <c r="X98" i="4"/>
  <c r="AA97" i="4"/>
  <c r="AB97" i="4" s="1"/>
  <c r="X97" i="4"/>
  <c r="AA96" i="4"/>
  <c r="AB96" i="4" s="1"/>
  <c r="X96" i="4"/>
  <c r="AA95" i="4"/>
  <c r="AB95" i="4" s="1"/>
  <c r="X95" i="4"/>
  <c r="AA94" i="4"/>
  <c r="AB94" i="4" s="1"/>
  <c r="X94" i="4"/>
  <c r="AA93" i="4"/>
  <c r="AB93" i="4" s="1"/>
  <c r="X93" i="4"/>
  <c r="AA92" i="4"/>
  <c r="AB92" i="4" s="1"/>
  <c r="X92" i="4"/>
  <c r="AA91" i="4"/>
  <c r="AB91" i="4" s="1"/>
  <c r="X91" i="4"/>
  <c r="AA90" i="4"/>
  <c r="AB90" i="4" s="1"/>
  <c r="X90" i="4"/>
  <c r="AA89" i="4"/>
  <c r="AB89" i="4" s="1"/>
  <c r="X89" i="4"/>
  <c r="AA88" i="4"/>
  <c r="AB88" i="4" s="1"/>
  <c r="X88" i="4"/>
  <c r="AA87" i="4"/>
  <c r="AB87" i="4" s="1"/>
  <c r="X87" i="4"/>
  <c r="AA86" i="4"/>
  <c r="AB86" i="4" s="1"/>
  <c r="X86" i="4"/>
  <c r="AA85" i="4"/>
  <c r="AB85" i="4" s="1"/>
  <c r="X85" i="4"/>
  <c r="AA84" i="4"/>
  <c r="AB84" i="4" s="1"/>
  <c r="X84" i="4"/>
  <c r="AA83" i="4"/>
  <c r="AB83" i="4" s="1"/>
  <c r="X83" i="4"/>
  <c r="AA82" i="4"/>
  <c r="AB82" i="4" s="1"/>
  <c r="X82" i="4"/>
  <c r="AA81" i="4"/>
  <c r="AB81" i="4" s="1"/>
  <c r="X81" i="4"/>
  <c r="AA80" i="4"/>
  <c r="AB80" i="4" s="1"/>
  <c r="X80" i="4"/>
  <c r="AA79" i="4"/>
  <c r="AB79" i="4" s="1"/>
  <c r="X79" i="4"/>
  <c r="AA78" i="4"/>
  <c r="AB78" i="4" s="1"/>
  <c r="X78" i="4"/>
  <c r="AA77" i="4"/>
  <c r="AB77" i="4" s="1"/>
  <c r="X77" i="4"/>
  <c r="AA76" i="4"/>
  <c r="AB76" i="4" s="1"/>
  <c r="X76" i="4"/>
  <c r="AA75" i="4"/>
  <c r="AB75" i="4" s="1"/>
  <c r="X75" i="4"/>
  <c r="AA74" i="4"/>
  <c r="AB74" i="4" s="1"/>
  <c r="X74" i="4"/>
  <c r="AA73" i="4"/>
  <c r="AB73" i="4" s="1"/>
  <c r="X73" i="4"/>
  <c r="AA72" i="4"/>
  <c r="AB72" i="4" s="1"/>
  <c r="X72" i="4"/>
  <c r="AA71" i="4"/>
  <c r="AB71" i="4" s="1"/>
  <c r="X71" i="4"/>
  <c r="AA70" i="4"/>
  <c r="AB70" i="4" s="1"/>
  <c r="X70" i="4"/>
  <c r="AA69" i="4"/>
  <c r="AB69" i="4" s="1"/>
  <c r="X69" i="4"/>
  <c r="AA68" i="4"/>
  <c r="AB68" i="4" s="1"/>
  <c r="X68" i="4"/>
  <c r="AA67" i="4"/>
  <c r="AB67" i="4" s="1"/>
  <c r="X67" i="4"/>
  <c r="AA66" i="4"/>
  <c r="AB66" i="4" s="1"/>
  <c r="X66" i="4"/>
  <c r="AA65" i="4"/>
  <c r="AB65" i="4" s="1"/>
  <c r="X65" i="4"/>
  <c r="AA64" i="4"/>
  <c r="AB64" i="4" s="1"/>
  <c r="X64" i="4"/>
  <c r="AA63" i="4"/>
  <c r="AB63" i="4" s="1"/>
  <c r="X63" i="4"/>
  <c r="AA62" i="4"/>
  <c r="AB62" i="4" s="1"/>
  <c r="X62" i="4"/>
  <c r="AA61" i="4"/>
  <c r="AB61" i="4" s="1"/>
  <c r="X61" i="4"/>
  <c r="AA60" i="4"/>
  <c r="AB60" i="4" s="1"/>
  <c r="X60" i="4"/>
  <c r="AA59" i="4"/>
  <c r="AB59" i="4" s="1"/>
  <c r="X59" i="4"/>
  <c r="AA58" i="4"/>
  <c r="AB58" i="4" s="1"/>
  <c r="X58" i="4"/>
  <c r="AA57" i="4"/>
  <c r="AB57" i="4" s="1"/>
  <c r="X57" i="4"/>
  <c r="AA56" i="4"/>
  <c r="AB56" i="4" s="1"/>
  <c r="X56" i="4"/>
  <c r="AA55" i="4"/>
  <c r="AB55" i="4" s="1"/>
  <c r="X55" i="4"/>
  <c r="AA54" i="4"/>
  <c r="AB54" i="4" s="1"/>
  <c r="X54" i="4"/>
  <c r="AA53" i="4"/>
  <c r="AB53" i="4" s="1"/>
  <c r="X53" i="4"/>
  <c r="AA52" i="4"/>
  <c r="AB52" i="4" s="1"/>
  <c r="X52" i="4"/>
  <c r="AA51" i="4"/>
  <c r="AB51" i="4" s="1"/>
  <c r="X51" i="4"/>
  <c r="AA50" i="4"/>
  <c r="AB50" i="4" s="1"/>
  <c r="X50" i="4"/>
  <c r="AA49" i="4"/>
  <c r="AB49" i="4" s="1"/>
  <c r="X49" i="4"/>
  <c r="AA48" i="4"/>
  <c r="AB48" i="4" s="1"/>
  <c r="X48" i="4"/>
  <c r="AA47" i="4"/>
  <c r="AB47" i="4" s="1"/>
  <c r="X47" i="4"/>
  <c r="AA46" i="4"/>
  <c r="AB46" i="4" s="1"/>
  <c r="X46" i="4"/>
  <c r="AA45" i="4"/>
  <c r="AB45" i="4" s="1"/>
  <c r="X45" i="4"/>
  <c r="AA44" i="4"/>
  <c r="AB44" i="4" s="1"/>
  <c r="X44" i="4"/>
  <c r="AA43" i="4"/>
  <c r="AB43" i="4" s="1"/>
  <c r="X43" i="4"/>
  <c r="AA42" i="4"/>
  <c r="AB42" i="4" s="1"/>
  <c r="X42" i="4"/>
  <c r="AA41" i="4"/>
  <c r="AB41" i="4" s="1"/>
  <c r="X41" i="4"/>
  <c r="AA40" i="4"/>
  <c r="AB40" i="4" s="1"/>
  <c r="X40" i="4"/>
  <c r="AA39" i="4"/>
  <c r="AB39" i="4" s="1"/>
  <c r="X39" i="4"/>
  <c r="AA38" i="4"/>
  <c r="AB38" i="4" s="1"/>
  <c r="X38" i="4"/>
  <c r="AA37" i="4"/>
  <c r="AB37" i="4" s="1"/>
  <c r="X37" i="4"/>
  <c r="AA36" i="4"/>
  <c r="AB36" i="4" s="1"/>
  <c r="X36" i="4"/>
  <c r="AA35" i="4"/>
  <c r="AB35" i="4" s="1"/>
  <c r="X35" i="4"/>
  <c r="AA34" i="4"/>
  <c r="AB34" i="4" s="1"/>
  <c r="X34" i="4"/>
  <c r="AA33" i="4"/>
  <c r="AB33" i="4" s="1"/>
  <c r="X33" i="4"/>
  <c r="AA32" i="4"/>
  <c r="AB32" i="4" s="1"/>
  <c r="X32" i="4"/>
  <c r="AA31" i="4"/>
  <c r="AB31" i="4" s="1"/>
  <c r="X31" i="4"/>
  <c r="AA30" i="4"/>
  <c r="AB30" i="4" s="1"/>
  <c r="X30" i="4"/>
  <c r="AA29" i="4"/>
  <c r="AB29" i="4" s="1"/>
  <c r="X29" i="4"/>
  <c r="AA28" i="4"/>
  <c r="AB28" i="4" s="1"/>
  <c r="X28" i="4"/>
  <c r="AA27" i="4"/>
  <c r="AB27" i="4" s="1"/>
  <c r="X27" i="4"/>
  <c r="AA26" i="4"/>
  <c r="AB26" i="4" s="1"/>
  <c r="X26" i="4"/>
  <c r="AA25" i="4"/>
  <c r="AB25" i="4" s="1"/>
  <c r="X25" i="4"/>
  <c r="AA24" i="4"/>
  <c r="AB24" i="4" s="1"/>
  <c r="X24" i="4"/>
  <c r="AA23" i="4"/>
  <c r="AB23" i="4" s="1"/>
  <c r="X23" i="4"/>
  <c r="AA22" i="4"/>
  <c r="AB22" i="4" s="1"/>
  <c r="X22" i="4"/>
  <c r="AA21" i="4"/>
  <c r="AB21" i="4" s="1"/>
  <c r="X21" i="4"/>
  <c r="AA20" i="4"/>
  <c r="AB20" i="4" s="1"/>
  <c r="X20" i="4"/>
  <c r="AA19" i="4"/>
  <c r="AB19" i="4" s="1"/>
  <c r="X19" i="4"/>
  <c r="AA18" i="4"/>
  <c r="AB18" i="4" s="1"/>
  <c r="X18" i="4"/>
  <c r="AA17" i="4"/>
  <c r="AB17" i="4" s="1"/>
  <c r="X17" i="4"/>
  <c r="AA16" i="4"/>
  <c r="AB16" i="4" s="1"/>
  <c r="X16" i="4"/>
  <c r="AA15" i="4"/>
  <c r="AB15" i="4" s="1"/>
  <c r="X15" i="4"/>
  <c r="AA14" i="4"/>
  <c r="AB14" i="4" s="1"/>
  <c r="X14" i="4"/>
  <c r="AA13" i="4"/>
  <c r="AB13" i="4" s="1"/>
  <c r="X13" i="4"/>
  <c r="AA12" i="4"/>
  <c r="AB12" i="4" s="1"/>
  <c r="X12" i="4"/>
  <c r="AA11" i="4"/>
  <c r="AB11" i="4" s="1"/>
  <c r="X11" i="4"/>
  <c r="AA10" i="4"/>
  <c r="AB10" i="4" s="1"/>
  <c r="X10" i="4"/>
  <c r="AA9" i="4"/>
  <c r="AB9" i="4" s="1"/>
  <c r="X9" i="4"/>
  <c r="AA8" i="4"/>
  <c r="AB8" i="4" s="1"/>
  <c r="X8" i="4"/>
  <c r="AA7" i="4"/>
  <c r="AB7" i="4" s="1"/>
  <c r="X7" i="4"/>
  <c r="AA6" i="4"/>
  <c r="AB6" i="4" s="1"/>
  <c r="X6" i="4"/>
  <c r="AA5" i="4"/>
  <c r="AB5" i="4" s="1"/>
  <c r="X5" i="4"/>
  <c r="AA4" i="4"/>
  <c r="AB4" i="4" s="1"/>
  <c r="X4" i="4"/>
  <c r="AA3" i="4"/>
  <c r="AB3" i="4" s="1"/>
  <c r="X3" i="4"/>
  <c r="AA2" i="4"/>
  <c r="AB2" i="4" s="1"/>
  <c r="X2" i="4"/>
  <c r="J383" i="4" l="1"/>
  <c r="J385" i="4" s="1"/>
  <c r="AT352" i="4"/>
  <c r="AA383" i="4"/>
  <c r="AA385" i="4" s="1"/>
  <c r="AB383" i="4"/>
  <c r="AB385" i="4" s="1"/>
  <c r="X352" i="4"/>
  <c r="X383" i="4" s="1"/>
  <c r="X385" i="4" s="1"/>
  <c r="AA365" i="1" l="1"/>
  <c r="AB365" i="1" s="1"/>
  <c r="AA366" i="1"/>
  <c r="AB366" i="1" s="1"/>
  <c r="AA367" i="1"/>
  <c r="AB367" i="1" s="1"/>
  <c r="AA368" i="1"/>
  <c r="AB368" i="1" s="1"/>
  <c r="AA369" i="1"/>
  <c r="AB369" i="1" s="1"/>
  <c r="AA370" i="1"/>
  <c r="AB370" i="1" s="1"/>
  <c r="AA371" i="1"/>
  <c r="AB371" i="1" s="1"/>
  <c r="AA372" i="1"/>
  <c r="AB372" i="1" s="1"/>
  <c r="AA373" i="1"/>
  <c r="AB373" i="1" s="1"/>
  <c r="AA374" i="1"/>
  <c r="AB374" i="1" s="1"/>
  <c r="AA375" i="1"/>
  <c r="AB375" i="1"/>
  <c r="AA376" i="1"/>
  <c r="AB376" i="1" s="1"/>
  <c r="AA377" i="1"/>
  <c r="AB377" i="1" s="1"/>
  <c r="AA378" i="1"/>
  <c r="AB378" i="1" s="1"/>
  <c r="AA379" i="1"/>
  <c r="AB379" i="1" s="1"/>
  <c r="AA380" i="1"/>
  <c r="AB380" i="1" s="1"/>
  <c r="AA381" i="1"/>
  <c r="AB381" i="1" s="1"/>
  <c r="AA382" i="1"/>
  <c r="AB382" i="1" s="1"/>
  <c r="AA383" i="1"/>
  <c r="AB383" i="1" s="1"/>
  <c r="AA384" i="1"/>
  <c r="AB384" i="1" s="1"/>
  <c r="AA385" i="1"/>
  <c r="AB385" i="1" s="1"/>
  <c r="AA386" i="1"/>
  <c r="AB386" i="1" s="1"/>
  <c r="AA387" i="1"/>
  <c r="AB387" i="1" s="1"/>
  <c r="AA388" i="1"/>
  <c r="AB388" i="1" s="1"/>
  <c r="AA389" i="1"/>
  <c r="AB389" i="1" s="1"/>
  <c r="AA390" i="1"/>
  <c r="AB390" i="1" s="1"/>
  <c r="AA391" i="1"/>
  <c r="AB391" i="1" s="1"/>
  <c r="AA392" i="1"/>
  <c r="AB392" i="1" s="1"/>
  <c r="AA393" i="1"/>
  <c r="AB393" i="1" s="1"/>
  <c r="AA394" i="1"/>
  <c r="AB394" i="1" s="1"/>
  <c r="AA395" i="1"/>
  <c r="AB395" i="1" s="1"/>
  <c r="AA396" i="1"/>
  <c r="AB396" i="1" s="1"/>
  <c r="AA397" i="1"/>
  <c r="AB397" i="1" s="1"/>
  <c r="AA398" i="1"/>
  <c r="AB398" i="1" s="1"/>
  <c r="AA399" i="1"/>
  <c r="AB399" i="1" s="1"/>
  <c r="AA400" i="1"/>
  <c r="AB400" i="1" s="1"/>
  <c r="AA401" i="1"/>
  <c r="AB401" i="1" s="1"/>
  <c r="AA402" i="1"/>
  <c r="AB402" i="1" s="1"/>
  <c r="AA403" i="1"/>
  <c r="AB403" i="1" s="1"/>
  <c r="AA404" i="1"/>
  <c r="AB404" i="1" s="1"/>
  <c r="AA405" i="1"/>
  <c r="AB405" i="1" s="1"/>
  <c r="AA406" i="1"/>
  <c r="AB406" i="1" s="1"/>
  <c r="AA407" i="1"/>
  <c r="AB407" i="1" s="1"/>
  <c r="AA408" i="1"/>
  <c r="AB408" i="1" s="1"/>
  <c r="AA409" i="1"/>
  <c r="AB409" i="1" s="1"/>
  <c r="AA410" i="1"/>
  <c r="AB410" i="1" s="1"/>
  <c r="AA411" i="1"/>
  <c r="AB411" i="1" s="1"/>
  <c r="AA412" i="1"/>
  <c r="AB412" i="1" s="1"/>
  <c r="AA413" i="1"/>
  <c r="AB413" i="1" s="1"/>
  <c r="AA414" i="1"/>
  <c r="AB414" i="1" s="1"/>
  <c r="AA415" i="1"/>
  <c r="AB415" i="1" s="1"/>
  <c r="AA416" i="1"/>
  <c r="AB416" i="1" s="1"/>
  <c r="AA419" i="1"/>
  <c r="AB419" i="1" s="1"/>
  <c r="AA420" i="1"/>
  <c r="AB420" i="1" s="1"/>
  <c r="AA364" i="1"/>
  <c r="AB364" i="1" s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9" i="1"/>
  <c r="X420" i="1"/>
  <c r="J388" i="1"/>
  <c r="X388" i="1" s="1"/>
  <c r="AB292" i="1" l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B263" i="1" l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62" i="1" l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A192" i="1"/>
  <c r="AB192" i="1" s="1"/>
  <c r="AA150" i="1"/>
  <c r="AB150" i="1" s="1"/>
  <c r="AA151" i="1"/>
  <c r="AB151" i="1" s="1"/>
  <c r="AA152" i="1"/>
  <c r="AB152" i="1" s="1"/>
  <c r="AA153" i="1"/>
  <c r="AB153" i="1" s="1"/>
  <c r="AA154" i="1"/>
  <c r="AB154" i="1" s="1"/>
  <c r="AA155" i="1"/>
  <c r="AB155" i="1" s="1"/>
  <c r="AA156" i="1"/>
  <c r="AB156" i="1" s="1"/>
  <c r="AA157" i="1"/>
  <c r="AB157" i="1" s="1"/>
  <c r="AA158" i="1"/>
  <c r="AB158" i="1" s="1"/>
  <c r="AA159" i="1"/>
  <c r="AB159" i="1" s="1"/>
  <c r="AA160" i="1"/>
  <c r="AB160" i="1" s="1"/>
  <c r="AA161" i="1"/>
  <c r="AB161" i="1" s="1"/>
  <c r="AA162" i="1"/>
  <c r="AB162" i="1" s="1"/>
  <c r="AA163" i="1"/>
  <c r="AB163" i="1" s="1"/>
  <c r="AA164" i="1"/>
  <c r="AB164" i="1" s="1"/>
  <c r="AA165" i="1"/>
  <c r="AB165" i="1" s="1"/>
  <c r="AA166" i="1"/>
  <c r="AB166" i="1" s="1"/>
  <c r="AA167" i="1"/>
  <c r="AB167" i="1" s="1"/>
  <c r="AA168" i="1"/>
  <c r="AB168" i="1" s="1"/>
  <c r="AA169" i="1"/>
  <c r="AB169" i="1" s="1"/>
  <c r="AA170" i="1"/>
  <c r="AB170" i="1" s="1"/>
  <c r="AA171" i="1"/>
  <c r="AB171" i="1" s="1"/>
  <c r="AA172" i="1"/>
  <c r="AB172" i="1" s="1"/>
  <c r="AA173" i="1"/>
  <c r="AB173" i="1" s="1"/>
  <c r="AA174" i="1"/>
  <c r="AB174" i="1" s="1"/>
  <c r="AA175" i="1"/>
  <c r="AB175" i="1" s="1"/>
  <c r="AA176" i="1"/>
  <c r="AB176" i="1" s="1"/>
  <c r="AA177" i="1"/>
  <c r="AB177" i="1" s="1"/>
  <c r="AA178" i="1"/>
  <c r="AB178" i="1" s="1"/>
  <c r="AA179" i="1"/>
  <c r="AB179" i="1" s="1"/>
  <c r="AA180" i="1"/>
  <c r="AB180" i="1" s="1"/>
  <c r="AA181" i="1"/>
  <c r="AB181" i="1" s="1"/>
  <c r="AA182" i="1"/>
  <c r="AB182" i="1" s="1"/>
  <c r="AA183" i="1"/>
  <c r="AB183" i="1" s="1"/>
  <c r="AA184" i="1"/>
  <c r="AB184" i="1" s="1"/>
  <c r="AA185" i="1"/>
  <c r="AB185" i="1" s="1"/>
  <c r="AA186" i="1"/>
  <c r="AB186" i="1" s="1"/>
  <c r="AA187" i="1"/>
  <c r="AB187" i="1" s="1"/>
  <c r="AA188" i="1"/>
  <c r="AB188" i="1" s="1"/>
  <c r="AA189" i="1"/>
  <c r="AB189" i="1" s="1"/>
  <c r="AA190" i="1"/>
  <c r="AB190" i="1" s="1"/>
  <c r="AA191" i="1"/>
  <c r="AB191" i="1" s="1"/>
  <c r="AA93" i="1"/>
  <c r="AB93" i="1" s="1"/>
  <c r="AA94" i="1"/>
  <c r="AB94" i="1" s="1"/>
  <c r="AA95" i="1"/>
  <c r="AB95" i="1" s="1"/>
  <c r="AA96" i="1"/>
  <c r="AB96" i="1" s="1"/>
  <c r="AA97" i="1"/>
  <c r="AB97" i="1" s="1"/>
  <c r="AA98" i="1"/>
  <c r="AB98" i="1" s="1"/>
  <c r="AA99" i="1"/>
  <c r="AB99" i="1" s="1"/>
  <c r="AA100" i="1"/>
  <c r="AB100" i="1" s="1"/>
  <c r="AA101" i="1"/>
  <c r="AB101" i="1" s="1"/>
  <c r="AA102" i="1"/>
  <c r="AB102" i="1" s="1"/>
  <c r="AA103" i="1"/>
  <c r="AB103" i="1" s="1"/>
  <c r="AA104" i="1"/>
  <c r="AB104" i="1" s="1"/>
  <c r="AA105" i="1"/>
  <c r="AB105" i="1" s="1"/>
  <c r="AA106" i="1"/>
  <c r="AB106" i="1" s="1"/>
  <c r="AA107" i="1"/>
  <c r="AB107" i="1" s="1"/>
  <c r="AA108" i="1"/>
  <c r="AB108" i="1" s="1"/>
  <c r="AA109" i="1"/>
  <c r="AB109" i="1" s="1"/>
  <c r="AA110" i="1"/>
  <c r="AB110" i="1" s="1"/>
  <c r="AA111" i="1"/>
  <c r="AB111" i="1" s="1"/>
  <c r="AA112" i="1"/>
  <c r="AB112" i="1" s="1"/>
  <c r="AA113" i="1"/>
  <c r="AB113" i="1" s="1"/>
  <c r="AA114" i="1"/>
  <c r="AB114" i="1" s="1"/>
  <c r="AA115" i="1"/>
  <c r="AB115" i="1" s="1"/>
  <c r="AA116" i="1"/>
  <c r="AB116" i="1" s="1"/>
  <c r="AA117" i="1"/>
  <c r="AB117" i="1" s="1"/>
  <c r="AA118" i="1"/>
  <c r="AB118" i="1" s="1"/>
  <c r="AA119" i="1"/>
  <c r="AB119" i="1" s="1"/>
  <c r="AA120" i="1"/>
  <c r="AB120" i="1" s="1"/>
  <c r="AA121" i="1"/>
  <c r="AB121" i="1" s="1"/>
  <c r="AA122" i="1"/>
  <c r="AB122" i="1" s="1"/>
  <c r="AA123" i="1"/>
  <c r="AB123" i="1" s="1"/>
  <c r="AA124" i="1"/>
  <c r="AB124" i="1" s="1"/>
  <c r="AA125" i="1"/>
  <c r="AB125" i="1" s="1"/>
  <c r="AA126" i="1"/>
  <c r="AB126" i="1" s="1"/>
  <c r="AA127" i="1"/>
  <c r="AB127" i="1" s="1"/>
  <c r="AA128" i="1"/>
  <c r="AB128" i="1" s="1"/>
  <c r="AA129" i="1"/>
  <c r="AB129" i="1" s="1"/>
  <c r="AA130" i="1"/>
  <c r="AB130" i="1" s="1"/>
  <c r="AA131" i="1"/>
  <c r="AB131" i="1" s="1"/>
  <c r="AA132" i="1"/>
  <c r="AB132" i="1" s="1"/>
  <c r="AA133" i="1"/>
  <c r="AB133" i="1" s="1"/>
  <c r="AA134" i="1"/>
  <c r="AB134" i="1" s="1"/>
  <c r="AA135" i="1"/>
  <c r="AB135" i="1" s="1"/>
  <c r="AA136" i="1"/>
  <c r="AB136" i="1" s="1"/>
  <c r="AA137" i="1"/>
  <c r="AB137" i="1" s="1"/>
  <c r="AA138" i="1"/>
  <c r="AB138" i="1" s="1"/>
  <c r="AA139" i="1"/>
  <c r="AB139" i="1" s="1"/>
  <c r="AA140" i="1"/>
  <c r="AB140" i="1" s="1"/>
  <c r="AA141" i="1"/>
  <c r="AB141" i="1" s="1"/>
  <c r="AA142" i="1"/>
  <c r="AB142" i="1" s="1"/>
  <c r="AA143" i="1"/>
  <c r="AB143" i="1" s="1"/>
  <c r="AA144" i="1"/>
  <c r="AB144" i="1" s="1"/>
  <c r="AA145" i="1"/>
  <c r="AB145" i="1" s="1"/>
  <c r="AA146" i="1"/>
  <c r="AB146" i="1" s="1"/>
  <c r="AA147" i="1"/>
  <c r="AB147" i="1" s="1"/>
  <c r="AA148" i="1"/>
  <c r="AB148" i="1" s="1"/>
  <c r="AA149" i="1"/>
  <c r="AB149" i="1" s="1"/>
  <c r="AA83" i="1"/>
  <c r="AB83" i="1" s="1"/>
  <c r="AA84" i="1"/>
  <c r="AB84" i="1" s="1"/>
  <c r="AA85" i="1"/>
  <c r="AB85" i="1" s="1"/>
  <c r="AA86" i="1"/>
  <c r="AB86" i="1" s="1"/>
  <c r="AA87" i="1"/>
  <c r="AB87" i="1" s="1"/>
  <c r="AA88" i="1"/>
  <c r="AB88" i="1" s="1"/>
  <c r="AA89" i="1"/>
  <c r="AB89" i="1" s="1"/>
  <c r="AA90" i="1"/>
  <c r="AB90" i="1" s="1"/>
  <c r="AA91" i="1"/>
  <c r="AB91" i="1" s="1"/>
  <c r="AA92" i="1"/>
  <c r="AB92" i="1" s="1"/>
  <c r="AA56" i="1"/>
  <c r="AB56" i="1" s="1"/>
  <c r="AA57" i="1"/>
  <c r="AB57" i="1" s="1"/>
  <c r="AA58" i="1"/>
  <c r="AB58" i="1" s="1"/>
  <c r="AA59" i="1"/>
  <c r="AB59" i="1" s="1"/>
  <c r="AA60" i="1"/>
  <c r="AB60" i="1" s="1"/>
  <c r="AA61" i="1"/>
  <c r="AB61" i="1" s="1"/>
  <c r="AA62" i="1"/>
  <c r="AB62" i="1" s="1"/>
  <c r="AA63" i="1"/>
  <c r="AB63" i="1" s="1"/>
  <c r="AA64" i="1"/>
  <c r="AB64" i="1" s="1"/>
  <c r="AA65" i="1"/>
  <c r="AB65" i="1" s="1"/>
  <c r="AA66" i="1"/>
  <c r="AB66" i="1" s="1"/>
  <c r="AA67" i="1"/>
  <c r="AB67" i="1" s="1"/>
  <c r="AA68" i="1"/>
  <c r="AB68" i="1" s="1"/>
  <c r="AA69" i="1"/>
  <c r="AB69" i="1" s="1"/>
  <c r="AA70" i="1"/>
  <c r="AB70" i="1" s="1"/>
  <c r="AA71" i="1"/>
  <c r="AB71" i="1" s="1"/>
  <c r="AA72" i="1"/>
  <c r="AB72" i="1" s="1"/>
  <c r="AA73" i="1"/>
  <c r="AB73" i="1" s="1"/>
  <c r="AA74" i="1"/>
  <c r="AB74" i="1" s="1"/>
  <c r="AA75" i="1"/>
  <c r="AB75" i="1" s="1"/>
  <c r="AA76" i="1"/>
  <c r="AB76" i="1" s="1"/>
  <c r="AA77" i="1"/>
  <c r="AB77" i="1" s="1"/>
  <c r="AA78" i="1"/>
  <c r="AB78" i="1" s="1"/>
  <c r="AA79" i="1"/>
  <c r="AB79" i="1" s="1"/>
  <c r="AA80" i="1"/>
  <c r="AB80" i="1" s="1"/>
  <c r="AA81" i="1"/>
  <c r="AB81" i="1" s="1"/>
  <c r="AA82" i="1"/>
  <c r="AB82" i="1" s="1"/>
  <c r="AA55" i="1"/>
  <c r="AB55" i="1" s="1"/>
  <c r="AA2" i="1"/>
  <c r="AB2" i="1" s="1"/>
  <c r="AA3" i="1"/>
  <c r="AB3" i="1" s="1"/>
  <c r="AA4" i="1"/>
  <c r="AB4" i="1" s="1"/>
  <c r="AA5" i="1"/>
  <c r="AB5" i="1" s="1"/>
  <c r="AA6" i="1"/>
  <c r="AB6" i="1" s="1"/>
  <c r="AA7" i="1"/>
  <c r="AB7" i="1" s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4" i="1"/>
  <c r="AB34" i="1" s="1"/>
  <c r="AA35" i="1"/>
  <c r="AB35" i="1" s="1"/>
  <c r="AA36" i="1"/>
  <c r="AB36" i="1" s="1"/>
  <c r="AA37" i="1"/>
  <c r="AB37" i="1" s="1"/>
  <c r="AA38" i="1"/>
  <c r="AB38" i="1" s="1"/>
  <c r="AA39" i="1"/>
  <c r="AB39" i="1" s="1"/>
  <c r="AA40" i="1"/>
  <c r="AB40" i="1" s="1"/>
  <c r="AA41" i="1"/>
  <c r="AB41" i="1" s="1"/>
  <c r="AA42" i="1"/>
  <c r="AB42" i="1" s="1"/>
  <c r="AA43" i="1"/>
  <c r="AB43" i="1" s="1"/>
  <c r="AA44" i="1"/>
  <c r="AB44" i="1" s="1"/>
  <c r="AA45" i="1"/>
  <c r="AB45" i="1" s="1"/>
  <c r="AA46" i="1"/>
  <c r="AB46" i="1" s="1"/>
  <c r="AA47" i="1"/>
  <c r="AB47" i="1" s="1"/>
  <c r="AA48" i="1"/>
  <c r="AB48" i="1" s="1"/>
  <c r="AA49" i="1"/>
  <c r="AB49" i="1" s="1"/>
  <c r="AA50" i="1"/>
  <c r="AB50" i="1" s="1"/>
  <c r="AA51" i="1"/>
  <c r="AB51" i="1" s="1"/>
  <c r="AA52" i="1"/>
  <c r="AB52" i="1" s="1"/>
  <c r="AA53" i="1"/>
  <c r="AB53" i="1" s="1"/>
  <c r="AA54" i="1"/>
  <c r="AB54" i="1" s="1"/>
  <c r="X2" i="1"/>
  <c r="Y421" i="1" l="1"/>
  <c r="Z421" i="1"/>
  <c r="T421" i="1"/>
  <c r="U421" i="1"/>
  <c r="V421" i="1"/>
  <c r="N421" i="1"/>
  <c r="O421" i="1"/>
  <c r="P421" i="1"/>
  <c r="Q421" i="1"/>
  <c r="R421" i="1"/>
  <c r="S421" i="1"/>
  <c r="K421" i="1"/>
  <c r="L421" i="1"/>
  <c r="M421" i="1"/>
  <c r="H421" i="1"/>
  <c r="I421" i="1"/>
  <c r="J421" i="1"/>
  <c r="G421" i="1"/>
  <c r="F421" i="1"/>
  <c r="W421" i="1" l="1"/>
  <c r="X421" i="1" l="1"/>
  <c r="AB421" i="1" l="1"/>
  <c r="AA421" i="1"/>
  <c r="L423" i="1"/>
  <c r="M19" i="2" s="1"/>
  <c r="M423" i="1"/>
  <c r="M20" i="2" s="1"/>
  <c r="N423" i="1"/>
  <c r="M21" i="2" s="1"/>
  <c r="O423" i="1"/>
  <c r="M22" i="2" s="1"/>
  <c r="X423" i="1" l="1"/>
  <c r="AA423" i="1" l="1"/>
  <c r="AB423" i="1" l="1"/>
  <c r="Z423" i="1"/>
  <c r="V423" i="1"/>
  <c r="U423" i="1"/>
  <c r="T423" i="1"/>
  <c r="S423" i="1"/>
  <c r="R423" i="1"/>
  <c r="Q423" i="1"/>
  <c r="P423" i="1"/>
  <c r="K423" i="1"/>
  <c r="J423" i="1"/>
  <c r="I423" i="1"/>
  <c r="H423" i="1"/>
  <c r="G423" i="1"/>
  <c r="L41" i="2" l="1"/>
  <c r="L35" i="2"/>
  <c r="L32" i="2" s="1"/>
  <c r="L29" i="2"/>
  <c r="N26" i="2"/>
  <c r="L26" i="2"/>
  <c r="L46" i="2" s="1"/>
  <c r="L17" i="2"/>
  <c r="M43" i="2"/>
  <c r="M38" i="2"/>
  <c r="M37" i="2"/>
  <c r="M36" i="2"/>
  <c r="M34" i="2"/>
  <c r="M33" i="2"/>
  <c r="M27" i="2"/>
  <c r="M24" i="2"/>
  <c r="M18" i="2"/>
  <c r="M23" i="2"/>
  <c r="L30" i="2" l="1"/>
  <c r="L42" i="2" s="1"/>
  <c r="M26" i="2"/>
  <c r="M35" i="2"/>
  <c r="O35" i="2"/>
  <c r="M28" i="2" l="1"/>
  <c r="O26" i="2"/>
  <c r="M29" i="2" l="1"/>
  <c r="M30" i="2" s="1"/>
  <c r="O29" i="2"/>
  <c r="O30" i="2" s="1"/>
  <c r="F423" i="1" l="1"/>
  <c r="W423" i="1" l="1"/>
  <c r="Y423" i="1" l="1"/>
  <c r="M44" i="2" s="1"/>
  <c r="M39" i="2"/>
  <c r="M17" i="2" s="1"/>
  <c r="M45" i="2" l="1"/>
  <c r="O45" i="2" s="1"/>
  <c r="M41" i="2"/>
  <c r="M32" i="2" s="1"/>
  <c r="M42" i="2" s="1"/>
  <c r="O41" i="2"/>
  <c r="O17" i="2" l="1"/>
  <c r="M46" i="2"/>
  <c r="O32" i="2" l="1"/>
  <c r="O13" i="2"/>
  <c r="Q17" i="2" s="1"/>
  <c r="O46" i="2"/>
  <c r="Q46" i="2" l="1"/>
  <c r="Q44" i="2"/>
  <c r="Q30" i="2"/>
  <c r="Q45" i="2"/>
  <c r="Q38" i="2"/>
  <c r="Q37" i="2"/>
  <c r="Q29" i="2"/>
  <c r="Q43" i="2"/>
  <c r="Q27" i="2"/>
  <c r="Q24" i="2"/>
  <c r="Q40" i="2"/>
  <c r="Q34" i="2"/>
  <c r="Q28" i="2"/>
  <c r="Q26" i="2"/>
  <c r="Q25" i="2"/>
  <c r="Q18" i="2"/>
  <c r="Q35" i="2"/>
  <c r="Q23" i="2"/>
  <c r="Q36" i="2"/>
  <c r="Q33" i="2"/>
  <c r="Q39" i="2"/>
  <c r="Q41" i="2"/>
  <c r="Q32" i="2"/>
  <c r="O42" i="2"/>
  <c r="Q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Jheimy Pinzon Castillo</author>
  </authors>
  <commentList>
    <comment ref="U74" authorId="0" shapeId="0" xr:uid="{E6142335-A345-41DE-8ECC-854D83AB0B28}">
      <text>
        <r>
          <rPr>
            <b/>
            <sz val="9"/>
            <color indexed="81"/>
            <rFont val="Tahoma"/>
            <family val="2"/>
          </rPr>
          <t>Jheimy Pinzon Castillo:</t>
        </r>
        <r>
          <rPr>
            <sz val="9"/>
            <color indexed="81"/>
            <rFont val="Tahoma"/>
            <family val="2"/>
          </rPr>
          <t xml:space="preserve">
VALIDACION EPS/IPS</t>
        </r>
      </text>
    </comment>
    <comment ref="U75" authorId="0" shapeId="0" xr:uid="{168FADE9-9818-43F2-B52F-0E1AE6523D3B}">
      <text>
        <r>
          <rPr>
            <b/>
            <sz val="9"/>
            <color indexed="81"/>
            <rFont val="Tahoma"/>
            <family val="2"/>
          </rPr>
          <t>Jheimy Pinzon Castillo:</t>
        </r>
        <r>
          <rPr>
            <sz val="9"/>
            <color indexed="81"/>
            <rFont val="Tahoma"/>
            <family val="2"/>
          </rPr>
          <t xml:space="preserve">
validacion EPS/IPS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Jheimy Pinzon Castillo</author>
  </authors>
  <commentList>
    <comment ref="U68" authorId="0" shapeId="0" xr:uid="{097AD7DC-401A-46CB-BEE5-9EE4805DB33B}">
      <text>
        <r>
          <rPr>
            <b/>
            <sz val="9"/>
            <color indexed="81"/>
            <rFont val="Tahoma"/>
            <family val="2"/>
          </rPr>
          <t>Jheimy Pinzon Castillo:</t>
        </r>
        <r>
          <rPr>
            <sz val="9"/>
            <color indexed="81"/>
            <rFont val="Tahoma"/>
            <family val="2"/>
          </rPr>
          <t xml:space="preserve">
validacion EPS/IPS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Jheimy Pinzon Castillo</author>
  </authors>
  <commentList>
    <comment ref="U68" authorId="0" shapeId="0" xr:uid="{13A5571C-A10D-4266-B1B6-35E6A6ADACC9}">
      <text>
        <r>
          <rPr>
            <b/>
            <sz val="9"/>
            <color indexed="81"/>
            <rFont val="Tahoma"/>
            <family val="2"/>
          </rPr>
          <t>Jheimy Pinzon Castillo:</t>
        </r>
        <r>
          <rPr>
            <sz val="9"/>
            <color indexed="81"/>
            <rFont val="Tahoma"/>
            <family val="2"/>
          </rPr>
          <t xml:space="preserve">
validacion EPS/IPS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Camilo Rivera Arrautt</author>
  </authors>
  <commentList>
    <comment ref="C1" authorId="0" shapeId="0" xr:uid="{049459F3-8018-4920-84C1-AF9845C1756D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SOLO SI SE DILIGENCIA SI SE FIRMO COMPRIMSO DE PAGO EN CIRCULAR 03, SINO NO LO DILIGENCIA
Fecha de formato DD/MM/AAAA</t>
        </r>
      </text>
    </comment>
    <comment ref="D1" authorId="0" shapeId="0" xr:uid="{4C7DDA20-EDA8-4D5F-A9C2-74CAA8B03C86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Determine el tipo de valor conciliado y depurado de las cuentas por pagar               1=PBS 2=NoPBS</t>
        </r>
      </text>
    </comment>
    <comment ref="E1" authorId="0" shapeId="0" xr:uid="{3B5D4655-889D-4792-BBDC-EA15B3E2D004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Solo se graban los valores de las facturas que estan en estado en ORD Y ORD_GLOSA que esten contabilizadas en el saldo de APOTEOSYS. </t>
        </r>
      </text>
    </comment>
    <comment ref="F1" authorId="0" shapeId="0" xr:uid="{6C50B29B-649D-4B6A-B35A-D42F68C78F1B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VALOR DE NOTA INTERNA Y NOTA INTERNA CREDITO CONCILIADA, REALIZAR LA SUMATORIA DE LOS VALORES CONCILIADOS EN GLOSA.</t>
        </r>
      </text>
    </comment>
    <comment ref="G1" authorId="0" shapeId="0" xr:uid="{8CBC804F-20AC-4F7D-8754-9200934C3EDC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SUMATORIA DEL VALOR PAGADO TANTO DE LA FACTURA COMO DE LA NOTA INTERNA.</t>
        </r>
      </text>
    </comment>
    <comment ref="H1" authorId="0" shapeId="0" xr:uid="{EE8FBBF4-0D8B-4A2D-942E-5F3AA6A7BB13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ESTE CAMPO SOLO SE DILIGENCIA POR EL ANALISTA MASTER CRISTIAN RIVERA, SIEMPRE  Y CUANDO EL ANALISTA HAYA DILIGENCIADO LOS VIRNES ANTES DE LAS 5 PM DE CADA SEMANA, ESTE A SU VEZ SE REPORTA A LA COORDINACION  LA CUENTA POR PAGAR QUE ESTAN EN LA HOJA DE EXCEL QUE SE ENCUENTRA ANEXA CON NOMBRE "DEBIDO PAGAR"</t>
        </r>
      </text>
    </comment>
  </commentList>
</comments>
</file>

<file path=xl/sharedStrings.xml><?xml version="1.0" encoding="utf-8"?>
<sst xmlns="http://schemas.openxmlformats.org/spreadsheetml/2006/main" count="6945" uniqueCount="554">
  <si>
    <t>NIT</t>
  </si>
  <si>
    <t>NOMBRE IPS</t>
  </si>
  <si>
    <t>FECHA CRUCE</t>
  </si>
  <si>
    <t>VR. REPORTADO IPS ACTUAL</t>
  </si>
  <si>
    <t>FACTURACIÓN EN PROCESO DE LIQUIDACIÓN</t>
  </si>
  <si>
    <t>ANULADA</t>
  </si>
  <si>
    <t xml:space="preserve">GLOSA  </t>
  </si>
  <si>
    <t xml:space="preserve">FACTURAS DEVUELTAS </t>
  </si>
  <si>
    <t>FACTURACIÓN EN VALIDACIÓN DE RIPS</t>
  </si>
  <si>
    <t xml:space="preserve">NO RADICADAS </t>
  </si>
  <si>
    <t>PAGOS NO LEGALIZADOS IPS</t>
  </si>
  <si>
    <t xml:space="preserve">ANTICIPO CONTABILIZADOS </t>
  </si>
  <si>
    <t>ANTICIPO ADRES</t>
  </si>
  <si>
    <t xml:space="preserve">SUBTOTAL CONTABILIZADOS </t>
  </si>
  <si>
    <t>CARTERA  NETA IPS</t>
  </si>
  <si>
    <t>FECHA INICIO</t>
  </si>
  <si>
    <t>FECHA FINAL</t>
  </si>
  <si>
    <t>DIFERENCIA NETA</t>
  </si>
  <si>
    <t>CLASIFICACIÓN (65 IPS-OTRAS IPS)</t>
  </si>
  <si>
    <t>OTRAS IPS</t>
  </si>
  <si>
    <t xml:space="preserve"> </t>
  </si>
  <si>
    <t xml:space="preserve">COP MM </t>
  </si>
  <si>
    <t>2. No PBS</t>
  </si>
  <si>
    <t xml:space="preserve">5.Facturas y NI contabilizadas en Famisanar no reportadas por la IPS  </t>
  </si>
  <si>
    <t>19 Facturas y NI contabilizadas en Famisanar no reportadas por la IPS  (Conciliar)</t>
  </si>
  <si>
    <t>SI</t>
  </si>
  <si>
    <t>ANALISTA</t>
  </si>
  <si>
    <t>No ACTA</t>
  </si>
  <si>
    <t>Tipo de Conciliación:
 1 Presencial 
2. Virtual</t>
  </si>
  <si>
    <t>Circular 0030</t>
  </si>
  <si>
    <t>Proxima Fecha Conciliacion Cartera</t>
  </si>
  <si>
    <t>PAZ Y SALVO</t>
  </si>
  <si>
    <t>Observaciones</t>
  </si>
  <si>
    <t>CARTERA PAC 0 A 30 DIAS</t>
  </si>
  <si>
    <t>CARTERA PAC 31 A 60 DIAS</t>
  </si>
  <si>
    <t>CARTERA PAC 61 A 90 DIAS</t>
  </si>
  <si>
    <t>CARTERA PAC MAYOR 91 DIAS</t>
  </si>
  <si>
    <t>CARTERA POS 0 A 30 DIAS</t>
  </si>
  <si>
    <t>CARTERA POS 31 A 60 DIAS</t>
  </si>
  <si>
    <t>CARTERA POS 61 A 90 DIAS</t>
  </si>
  <si>
    <t>CARTERA POS MAYOR 91 DIAS</t>
  </si>
  <si>
    <t xml:space="preserve"> IPS PRIORIZADAS COVID</t>
  </si>
  <si>
    <t xml:space="preserve">1. Saldo contable de IPS  para conciliar </t>
  </si>
  <si>
    <t>PROCESO EJECUTIVO, PROCURADURIA, SNS  Y TUTELA</t>
  </si>
  <si>
    <t>SUBRED INTEGRADA DE SERVICIOS DE SALUD SUR OCCIDENTE E.S.E</t>
  </si>
  <si>
    <t>NO CONTABILIZADO PBS</t>
  </si>
  <si>
    <t>NO CONTABILIZADO NO PBS</t>
  </si>
  <si>
    <t>NO CONTABILIZADO PAC</t>
  </si>
  <si>
    <t>VR. CONTABILIZADO  PBS</t>
  </si>
  <si>
    <t>VR. CONTABILIZADO  NO PBS</t>
  </si>
  <si>
    <t>VR. CONTABILIZADO  PAC</t>
  </si>
  <si>
    <t>FUNDACION HOSPITAL SAN CARLOS</t>
  </si>
  <si>
    <t>ESE INSTITUTO NACIONAL DE CANCEROLOGIA</t>
  </si>
  <si>
    <t>FORJA EMPRESAS SAS</t>
  </si>
  <si>
    <t>ADMINISTRADORA COUNTRY S.A.S.</t>
  </si>
  <si>
    <t>65 IPS</t>
  </si>
  <si>
    <t>PUBLICAS</t>
  </si>
  <si>
    <t>PATRICIA BOLIVAR</t>
  </si>
  <si>
    <t>MEDICOS PAC</t>
  </si>
  <si>
    <t>OTRAS DOMICILIARIAS</t>
  </si>
  <si>
    <t>X CIRCULAR 011</t>
  </si>
  <si>
    <t>NO</t>
  </si>
  <si>
    <t>JHEIMY PINZON</t>
  </si>
  <si>
    <t>HOME SALUD Y CIA SAS</t>
  </si>
  <si>
    <t>E.S.E. HOSPITAL REGIONAL DE VELEZ</t>
  </si>
  <si>
    <t>JULIAN JIRADO</t>
  </si>
  <si>
    <t>VR. CONTABILIZADO NO PBS PUNTO FINAL</t>
  </si>
  <si>
    <t>VR. CONTABILIZADO PPTO MAXIMO</t>
  </si>
  <si>
    <t>VR. CONTABILIZADO FOME</t>
  </si>
  <si>
    <t>VR. CONTABILIZADO MONTOS FIJOS</t>
  </si>
  <si>
    <t>CRUCE O ACTUALIZACION</t>
  </si>
  <si>
    <t>CRUCE</t>
  </si>
  <si>
    <t>ACTUALIZACION</t>
  </si>
  <si>
    <t>HOSPITAL UNIVERSITARIO HERNANDO MONCALEANO - NEIVA</t>
  </si>
  <si>
    <t>E.S.E. HOSPITAL CESAR URIBE PIEDRAHITA</t>
  </si>
  <si>
    <t>JURIDICO</t>
  </si>
  <si>
    <t>3. No PBS Punto Final</t>
  </si>
  <si>
    <t>4. No PBS Presupuesto Maximo</t>
  </si>
  <si>
    <t>5. PBS Fome</t>
  </si>
  <si>
    <t>6. PBS Montos Fijos</t>
  </si>
  <si>
    <t>7. PBS</t>
  </si>
  <si>
    <t>8. PAC</t>
  </si>
  <si>
    <t>9. Total cuentas por pagar contabilizadas (2+3+4+5)</t>
  </si>
  <si>
    <t xml:space="preserve">10. Facturas en Proceso de Liquidación </t>
  </si>
  <si>
    <t>11. Facturas Pendientes por contablilizar (ORD, y ORD_GLOSA)*</t>
  </si>
  <si>
    <t>12. Total cuentas por pagar en proceso (7+8)</t>
  </si>
  <si>
    <t>13 Total cuentas por pagar conciliadas (6+9)</t>
  </si>
  <si>
    <t>14. Partidas Conciliatorias (14+ 20)</t>
  </si>
  <si>
    <t>15 Facturas con radicado Anulado</t>
  </si>
  <si>
    <t xml:space="preserve">16 Facturas con Glosa pendiente por conciliar </t>
  </si>
  <si>
    <t>17. Partidas conciliatorias en gestión de Famisanar</t>
  </si>
  <si>
    <t>18 Facturas Devueltas</t>
  </si>
  <si>
    <t xml:space="preserve">19 Facturas en proceso de radicación (Rips) </t>
  </si>
  <si>
    <t>20 Facturación pendiente de radicar por la IPS a Famisanar</t>
  </si>
  <si>
    <t>21 Pagos pendientes de legalizar por la IPS</t>
  </si>
  <si>
    <t>22. Partidas conciliatorias en gestión de IPS</t>
  </si>
  <si>
    <t>23.'Diferencia Neta **</t>
  </si>
  <si>
    <t xml:space="preserve">24. Pagos realizados por ADRES </t>
  </si>
  <si>
    <t>25. Anticipos pendientes de Legalizar</t>
  </si>
  <si>
    <t>26.Subtotal anticipos (22+23)</t>
  </si>
  <si>
    <t>27.'Saldo Neto Reportado por IPS(1-24)</t>
  </si>
  <si>
    <t>E.S.E. HOSPITAL MARIO GAITAN YANGUAS DE SOACHA</t>
  </si>
  <si>
    <t>LUZ CARDONA</t>
  </si>
  <si>
    <t>E.S.E. HOSPITAL LOCAL DE SAN MARTIN</t>
  </si>
  <si>
    <t>INSTITUTO CARDIOVASCULAR DEL CESAR SA</t>
  </si>
  <si>
    <t>INNOVAR SALUD SAS</t>
  </si>
  <si>
    <t>JULIO BOLIVAR</t>
  </si>
  <si>
    <t>Etiquetas de fila</t>
  </si>
  <si>
    <t>Total general</t>
  </si>
  <si>
    <t>Cuenta de NIT</t>
  </si>
  <si>
    <t>Etiquetas de columna</t>
  </si>
  <si>
    <t>E.S.E. HOSPITAL UNIVERSITARIO DE SANTANDER</t>
  </si>
  <si>
    <t>SUBRED INTEGRADA DE SERVICIOS DE SALUD SUR E.S.E. - UNIDAD DE SERVICIOS DE SALUD EL TUNAL</t>
  </si>
  <si>
    <t>ORGANIZACION CLINICA GENERAL DEL NORTE</t>
  </si>
  <si>
    <t xml:space="preserve">RUTH ORJUELA </t>
  </si>
  <si>
    <t>ESE HOSPITAL LOCAL SAN PABLO</t>
  </si>
  <si>
    <t>E.S.E. HOSPITAL FEDERICO LLERAS ACOSTA - IBAGUE</t>
  </si>
  <si>
    <t>CLINICA LOS NOGALES SAS</t>
  </si>
  <si>
    <t>AVIDANTI S.A S</t>
  </si>
  <si>
    <t>PIEMCA SAS</t>
  </si>
  <si>
    <t>E.S.E. HOSPITAL DEL PERPETUO SOCORRO - VILLAVIEJA</t>
  </si>
  <si>
    <t>HOSPITAL LOCAL PRIMER NIVEL ESE FUENTE DE ORO</t>
  </si>
  <si>
    <t>CLINICA LA SAGRADA FAMILIA SAS</t>
  </si>
  <si>
    <t>CAJA DE COMPENSACION FAMILIAR COMFENALCO QUINDIO</t>
  </si>
  <si>
    <t>JORGE BARRERA</t>
  </si>
  <si>
    <t>REDSALUD ARMENIA ESE - UNIDAD INTERMEDIA DEL SUR</t>
  </si>
  <si>
    <t>GYLBER VALDERRAMA</t>
  </si>
  <si>
    <t>ADMINISTRADORA CLINICA LA COLINA SAS</t>
  </si>
  <si>
    <t>E.S.E. HOSPITAL SAN RAFAEL - GIRARDOTA</t>
  </si>
  <si>
    <t>CIRCULAR 011</t>
  </si>
  <si>
    <t>ACTUALIZACION PROCESO EXTRAJUDICIAL</t>
  </si>
  <si>
    <t>SERVICIOS DE PATOLOGIA OSCAR MESSA BOTERO SAS</t>
  </si>
  <si>
    <t>CLINICA LAURA DANIELA S.A.</t>
  </si>
  <si>
    <t>CENTRO DE INVESTIGACIONES ONCOLOGICAS CLINICA SAN DIEGO S.A. CIOSAD</t>
  </si>
  <si>
    <t>GARCIA GOMEZ ELIZABETH</t>
  </si>
  <si>
    <t>HOSPITAL SAN RAFAEL - EMPRESA SOCIAL DEL ESTADO - ESPINAL</t>
  </si>
  <si>
    <t>CENTRO DE CANCEROLOGIA DE BOYACA LTDA.</t>
  </si>
  <si>
    <t>HERNANDEZ NUÑEZ ISMAEL ENRIQUE</t>
  </si>
  <si>
    <t>CENTRO CARDIOVASCULAR COLOMBIANO SAS - SIGLA CC CARDIOVASCULAR</t>
  </si>
  <si>
    <t>EMPRESA SOCIAL DEL ESTADO HOSPITAL SAN ROQUE -TUREL  HUILA</t>
  </si>
  <si>
    <t>CLINICA JUAN N CORPAS LTDA</t>
  </si>
  <si>
    <t>31/10/2022</t>
  </si>
  <si>
    <t>HOSPITAL REGIONAL DE SOGAMOSO EMPRESA SOCIAL DEL ESTADO</t>
  </si>
  <si>
    <t>01/02/2020</t>
  </si>
  <si>
    <t>31/08/2022</t>
  </si>
  <si>
    <t>30/09/2022</t>
  </si>
  <si>
    <t>CLINICA MEDICAL SAS</t>
  </si>
  <si>
    <t>01/04/2021</t>
  </si>
  <si>
    <t>INSTITUTO DE CORNEA S A S</t>
  </si>
  <si>
    <t>FUNDACION HOSPITAL LA MISERICORDIA</t>
  </si>
  <si>
    <t>01/09/2015</t>
  </si>
  <si>
    <t>01/01/2021</t>
  </si>
  <si>
    <t>01/10/2020</t>
  </si>
  <si>
    <t>01/09/2019</t>
  </si>
  <si>
    <t>30/06/2021</t>
  </si>
  <si>
    <t>01/12/2019</t>
  </si>
  <si>
    <t>31/01/2021</t>
  </si>
  <si>
    <t>30/04/2021</t>
  </si>
  <si>
    <t>31/10/2019</t>
  </si>
  <si>
    <t>01/05/2021</t>
  </si>
  <si>
    <t>30/06/2022</t>
  </si>
  <si>
    <t>01/11/2019</t>
  </si>
  <si>
    <t>EMPRESAS MEDICAS DEL HUILA S.A.S</t>
  </si>
  <si>
    <t>01/01/2018</t>
  </si>
  <si>
    <t xml:space="preserve">CAFAM </t>
  </si>
  <si>
    <t>CLINICA SANTA CRUZ DE LA LOMA S.A.</t>
  </si>
  <si>
    <t>SOCIEDAD CARDIOVASCULAR DE SANTANDER LIMITADA S.C.S LTDA</t>
  </si>
  <si>
    <t>E.S.E. HOSPITAL SAN RAFAEL DE PACHO</t>
  </si>
  <si>
    <t>E.S.E. HOSPITAL EL CARMEN</t>
  </si>
  <si>
    <t>E.S.E. HOSPITAL ARSENIO REPIZO VANEGAS DE SAN AGUSTIN</t>
  </si>
  <si>
    <t>CLINICA MEDELLIN S.A. - POBLADO</t>
  </si>
  <si>
    <t>E.S.E. HOSPITAL DEPARTAMENTAL SAN ANTONIO DE PADUA</t>
  </si>
  <si>
    <t>CLINICA DE ORTOPEDIA Y FRACTURAS TRAUMEDICAL S.A.S</t>
  </si>
  <si>
    <t>UNIDAD DE SALUD DE IBAGUE EMPRESA SOCIAL DEL ESTADO</t>
  </si>
  <si>
    <t>ROHI IPS SAS - FUNZA</t>
  </si>
  <si>
    <t>NEUROFIC LTDA CENTRO NEUROFISIOLOGICA CLINICA</t>
  </si>
  <si>
    <t>ADELANTO CRUCE CIRC 011</t>
  </si>
  <si>
    <t>ESE GUSTAVO ROMERO HERNADEZ DE TIBANA</t>
  </si>
  <si>
    <t>HOSPITAL SAN VICENTE DE PAUL PRADO</t>
  </si>
  <si>
    <t>E.S.E. HOSPITAL SAN ANTONIO BURITICÃ - ANTIOQUIA</t>
  </si>
  <si>
    <t>PREJURIDICO FAMIGO</t>
  </si>
  <si>
    <t>HOSPITAL ROSARIO PUMAREJO DE LOPEZ - EMPRESA SOCIAL DEL ESTADO</t>
  </si>
  <si>
    <t xml:space="preserve">FAMIGO </t>
  </si>
  <si>
    <t>ORDOÑEZ OLAYA LESLIE GEANINE</t>
  </si>
  <si>
    <t>BONIVENTO  JIMENEZ ALEJANDRO JOSE</t>
  </si>
  <si>
    <t>CONCILIACION CUENTAS POR PAGAR  IPS CORTE DICIEMBRE 2022</t>
  </si>
  <si>
    <t>FUNDACION ALEJANDRO LONDOÐO</t>
  </si>
  <si>
    <t>CAMI LTDA</t>
  </si>
  <si>
    <t>RADIOLOGIA E IMAGENES S.A.S</t>
  </si>
  <si>
    <t>ESE HOSPITAL SAN ISIDRO</t>
  </si>
  <si>
    <t>SCA SOLUCIONES EXPRESS S.A.S</t>
  </si>
  <si>
    <t>E.S.E HOSPITAL DE EL TAMBO CAUCA</t>
  </si>
  <si>
    <t>EMPRESA SOCIAL DEL ESTADO HOSPITAL SAN ROQUE - CHOCO</t>
  </si>
  <si>
    <t>PETICION</t>
  </si>
  <si>
    <t xml:space="preserve">HOSPITAL LOCAL DE SAN ROQUE- CHIMA </t>
  </si>
  <si>
    <t>CLINICA ODENTIS 24 HORAS SAS</t>
  </si>
  <si>
    <t>MEDICINA NUCLEAR S.A</t>
  </si>
  <si>
    <t>MEDICARTE S.A.S - MEDELLIN</t>
  </si>
  <si>
    <t>CLINICA GENERAL DEL CARIBE S.A.</t>
  </si>
  <si>
    <t>COEMSSANAR IPS LTDA - HOSPITAL SAN JOSE</t>
  </si>
  <si>
    <t>ESE HOSPITAL DEPARTAMENTAL SAN SIMON DE VICTORIA-CALDAS</t>
  </si>
  <si>
    <t>TRANSPORTES ESIVANS S.A.S</t>
  </si>
  <si>
    <t>E.S.E.  HOSPITAL SAN RAFAEL DE ALBANIA</t>
  </si>
  <si>
    <t>HOSPITAL CARDIOVASCULAR DE CUNDINAMARCA S.A</t>
  </si>
  <si>
    <t>CLINICA IBAGUE S.A.</t>
  </si>
  <si>
    <t>E.S.E. HOSPITAL SAN LUIS BELTRAN</t>
  </si>
  <si>
    <t>CREES CENTRO DE REHABILITACION Y MEDICINA ESPECIALIZADA SAS</t>
  </si>
  <si>
    <t>CENTRO DE CUIDADOS CARDIONEUROVASCULARES PABON SAS</t>
  </si>
  <si>
    <t>CLINICA SANTA ANA DE DIOS S.A.S.</t>
  </si>
  <si>
    <t>E.S.E. JUAN RAMON NUÐEZ PALACIOS</t>
  </si>
  <si>
    <t>E.S.E. HOSPITAL NUESTRA SEÐORA DE GUADALUPE</t>
  </si>
  <si>
    <t>VIVIR GENERA SALUD S.A.S</t>
  </si>
  <si>
    <t>ASOCIACION DE AMIGOS CONTRA EL CANCER PROSEGUIR</t>
  </si>
  <si>
    <t xml:space="preserve">FORPRESALUD IPS SAS -LEBRIJA </t>
  </si>
  <si>
    <t>EMPRESA SOCIAL DEL ESTADO HOSPITAL NUESTRA SEÐORA DE LOS REMEDIOS</t>
  </si>
  <si>
    <t>CLINICA JERUSALEN</t>
  </si>
  <si>
    <t>E.S.E. HOSPITAL LA BUENA ESPERANZA-YUMBO</t>
  </si>
  <si>
    <t>E.S.E. HOSPITAL NUESTRA SEÐORA DEL CARMEN DEL COLEGIO</t>
  </si>
  <si>
    <t>IPS CLINICA PROSEGUIR SAS - SOACHA</t>
  </si>
  <si>
    <t>FUNDACION SANTAFE DE BOGOTA</t>
  </si>
  <si>
    <t>GENEVIDA LTDA</t>
  </si>
  <si>
    <t>E.S.E. HOSPITAL UNIVERSITARIO DEPARTAMENTAL DE NARIÐO</t>
  </si>
  <si>
    <t>NEFROBOYACA SAS - NEFROMED TUNJA</t>
  </si>
  <si>
    <t>CORPORACION CLINICA</t>
  </si>
  <si>
    <t>APRENDER ASESORIA Y CONSULTORIA PARA EL DESARROLLO HUMANO IPS SAS</t>
  </si>
  <si>
    <t>CENTRO DE CIRUGIA LAPAROSCOPICA Y ENDOSCOPIA DIGESTIVA DEL CESAR LTDA - CECILED LTDA</t>
  </si>
  <si>
    <t>RP MEDICAS S.A.</t>
  </si>
  <si>
    <t>SHARON MEDICAL GROUP SAS</t>
  </si>
  <si>
    <t>ODONT JOMAR</t>
  </si>
  <si>
    <t>SAN DIEGO ODONTOLOGIA S.A.S</t>
  </si>
  <si>
    <t>ESE SUR OCCIDENTE</t>
  </si>
  <si>
    <t>E.S.E. HOSPITAL LUIS ANTONIO MOJICA - HUILA</t>
  </si>
  <si>
    <t>CLINICA CARDIONEUROVASCULAR PABON SAS</t>
  </si>
  <si>
    <t xml:space="preserve">CENTRO DE ESPECIALISTAS EN DIAGNÓSTICO E IMÁGENES MAMARIAS S.A.S. </t>
  </si>
  <si>
    <t>FUNDACION ABOOD SHAIO</t>
  </si>
  <si>
    <t>CAD VIDA IPS S.A.S</t>
  </si>
  <si>
    <t>INSTITUTO NEUMOLOGICO DEL ORIENTE S.A.</t>
  </si>
  <si>
    <t>CLINICA DE LA MUJER S.A.</t>
  </si>
  <si>
    <t>IPS ESPECIALIDADES MEDICAS SAN JORGE SAS</t>
  </si>
  <si>
    <t>EMPRESA SOCIAL DEL ESTADO HOSPITAL LOCAL DE BOLIVAR - SANTANDER</t>
  </si>
  <si>
    <t>HOSPITAL MUNICIPAL NUESTRA SEÐORA DE GUADALUPE</t>
  </si>
  <si>
    <t>OXIPRO S.A.S</t>
  </si>
  <si>
    <t>CENTRO DE MOVIMIENTO EJERCICIO Y REHABILITACION S.A.S - C MOVER S.A.S</t>
  </si>
  <si>
    <t>UNIDAD INTEGRAL DE TOXICOLOGIA UNITOX SAS - UNITOX</t>
  </si>
  <si>
    <t>SOCIEDAD CLINICA EMCOSALUD S.A</t>
  </si>
  <si>
    <t>HOSPITAL JOSE ANTONIO SOCARRAS</t>
  </si>
  <si>
    <t>EMPRESA SOCIAL DEL ESTADO POPAYAN E.S.E.- CENTRO DE SALUD SUROCCIDENTE</t>
  </si>
  <si>
    <t>HOSPITAL RAUL OREJUELA BUENO E.S.E - SEDE SAN VICENTE</t>
  </si>
  <si>
    <t>MEDINUCLEAR S.A.S</t>
  </si>
  <si>
    <t>ELECTROFISIATRIA SAS</t>
  </si>
  <si>
    <t>BOSTON MEDICAL CARE</t>
  </si>
  <si>
    <t>E.S.E. HOSPITAL GUILLERMO GAVIRIA CORREA</t>
  </si>
  <si>
    <t>E.S.E. HOSPITAL SAN JOSE BELEN DE UMBRIA</t>
  </si>
  <si>
    <t>ESE CLINICA GUANE Y SU RED INTEGRAL DE SALUD</t>
  </si>
  <si>
    <t>EMPRESA SOCIAL DEL ESTADO MARIA AUXILIADORA DE GARZON</t>
  </si>
  <si>
    <t>SISTEMAS DE TERAPIA RESPIRATORIA S.A.S. - BOGOTA</t>
  </si>
  <si>
    <t>CIMAD IPS LTDA</t>
  </si>
  <si>
    <t>EMPRESA SOCIAL DEL ESTADO BELLO SALUD</t>
  </si>
  <si>
    <t>IPS INTEGRAL SOMOS SALUD  S.A.S</t>
  </si>
  <si>
    <t>HOSPITAL SAN JUAN DE DIOS HONDA EMPRESA SOCIAL DEL ESTADO</t>
  </si>
  <si>
    <t>MEDICINA DOMICILIARIA DE COLOMBIA S.A.S</t>
  </si>
  <si>
    <t xml:space="preserve"> $ -   </t>
  </si>
  <si>
    <t>ADRIANA BURGOS</t>
  </si>
  <si>
    <t>FUNDACION CARDIOVASCULAR DE COLOMBIA ZONA FRANCA S.A.S</t>
  </si>
  <si>
    <t>CLINICA ERASMO LTDA</t>
  </si>
  <si>
    <t>GUAYACAN DAZA CAROL LORENA</t>
  </si>
  <si>
    <t>I.P.S. UNIDAD MEDICA ETICA E.U.</t>
  </si>
  <si>
    <t>E.S.E HOSPITAL SANTA MONICA</t>
  </si>
  <si>
    <t>Central Medica Las Nieves EU</t>
  </si>
  <si>
    <t>LEAL LEAÐO LORENA RENATA</t>
  </si>
  <si>
    <t>SO SERVICIOS MEDICOS Y OFTALMOLOGICOS S.A.S - COUNTRY</t>
  </si>
  <si>
    <t xml:space="preserve">CRUCE REALIZADO </t>
  </si>
  <si>
    <t>E.S.E. HOSPITAL SAN JUAN DE DIOS DE ANZOATEGUI</t>
  </si>
  <si>
    <t>MORENO CORTES ANGELA PATRICIA</t>
  </si>
  <si>
    <t>E.S.E. HOSPITAL RUBEN CRUZ VELEZ EMPRESA SOCIAL DEL ESTADO</t>
  </si>
  <si>
    <t>CRUCE REALIZADO CRONOGRAMA DE CIRCULAR 011</t>
  </si>
  <si>
    <t>E.S.E. HOSPITAL NUESTRA SEÐORA DEL CARMEN - SANTA MARIA</t>
  </si>
  <si>
    <t>EMPRESA SOCIAL DEL ESTADO INSTITUTO DE SALUD DE BUCARAMANGA- HOSPITAL LOCAL DEL NORTE</t>
  </si>
  <si>
    <t>CRUCE REALIZADO CRONOGRAMA DE CIRCULAR 011 Y 030</t>
  </si>
  <si>
    <t>CAN 2005 S EN C FACATATIVA</t>
  </si>
  <si>
    <t>ESE CENTRO DE SALUD SAN VICENTE FERRER</t>
  </si>
  <si>
    <t>TRANSPORTE SEGURO 24/365 SAS</t>
  </si>
  <si>
    <t>E.S.E CENTRO DE SALUD PUERTO PARRA</t>
  </si>
  <si>
    <t>MEDIGLOBAL IPS SAS - BOGOTA</t>
  </si>
  <si>
    <t>CENTRO DIAGNOSTICO DE LA MUJER IPS SAS</t>
  </si>
  <si>
    <t>E.S.E. CENTRO DE SALUD MANUEL ELKIN PATARROYO - OTANCHE</t>
  </si>
  <si>
    <t>FUNDACION AVANTE</t>
  </si>
  <si>
    <t>HOSPITAL DISTRITAL LUIS ABLANQUE DE LA PLATA</t>
  </si>
  <si>
    <t>PRAXISALUD SAS</t>
  </si>
  <si>
    <t>CLINICA CENTRO S.A</t>
  </si>
  <si>
    <t>IPS DARTESALUD S.A.S</t>
  </si>
  <si>
    <t>E.S.E. CENTRO DERMATOLOGICO FEDERICO LLERAS ACOSTA</t>
  </si>
  <si>
    <t>TRANSPORTES EXCLUSIVOS TREX S.A.S</t>
  </si>
  <si>
    <t>TU CUIDADO IPS SAS</t>
  </si>
  <si>
    <t>YEPES RESTREPO OTORRINOS S.A.S.</t>
  </si>
  <si>
    <t>CLINICA GENERAL DE SOLEDAD Y CIA. LTDA</t>
  </si>
  <si>
    <t>E.S.E. HOSPITAL MANUEL ELKIN PATARROYO</t>
  </si>
  <si>
    <t>UNIDAD DE DIAGNOSTICO Y REHABILITACION CARDIOPULMONAR CREER S.A.S</t>
  </si>
  <si>
    <t>GASES INDUSTRIALES DE COLOMBIA S.A. CRYOGAS</t>
  </si>
  <si>
    <t>EMPRESA SOCIAL DEL ESTADO SAN SEBASTIAN DE LA PLATA HUILA</t>
  </si>
  <si>
    <t>INVERSIONES MEDICAS DE ANTIOQUIA S.A - CLINICA LAS VEGAS</t>
  </si>
  <si>
    <t>ESE HOSPITAL SAN JOSE DEL GUAVIARE</t>
  </si>
  <si>
    <t>E.S.E. HOSPITAL LOCAL DE OBANDO EMPRESA SOCIAL DEL ESTADO</t>
  </si>
  <si>
    <t>CXAYU┤CE JXUT - EMPRESA SOCIAL DEL ESTADO -HOSPITAL NIVEL I ALVARO ULCUE CHOCUE</t>
  </si>
  <si>
    <t xml:space="preserve">PATRICIA BOLIVAR </t>
  </si>
  <si>
    <t>QUILISALUD E.S.E.</t>
  </si>
  <si>
    <t>E.S.E. POLICLINICO DE JUNIN</t>
  </si>
  <si>
    <t>CENTRO DE DERMATOLOGIA Y CIRUGIA DERMATOLOGICA DEL COUNTRY CDCD LTDA</t>
  </si>
  <si>
    <t>E.S.E. HOSPITAL REGIONAL SUR ORIENTAL- CHINACOTA</t>
  </si>
  <si>
    <t>E.S.E HOSPITAL SAN ANTONIO DE TARQUI</t>
  </si>
  <si>
    <t>EMPRESA SOCIAL DEL ESTADO HOSPITAL SANTO TOMAS</t>
  </si>
  <si>
    <t>VITAL MEDICAL CARE VIMEC S.A.S</t>
  </si>
  <si>
    <t>UROCLINIC SAS</t>
  </si>
  <si>
    <t>RED HUMANA S.A.S.</t>
  </si>
  <si>
    <t>CUIDARTE TU SALUD SAS</t>
  </si>
  <si>
    <t>INSTITUTO DE ENFERMEDADES DIGESTIVAS DE COLOMBIA S.A.S VILLAVICENCIO</t>
  </si>
  <si>
    <t>30/111/2022</t>
  </si>
  <si>
    <t>INSTITUTO OFTALMOLÓGICO DE CALDAS S.A.</t>
  </si>
  <si>
    <t>RIESGO DE FRACTURA S.A. - CAYRE SEDE PONTEVEDRA</t>
  </si>
  <si>
    <t>CRUZ ROJA COLOMBIANA SECCIONAL CALDAS HOSPITAL INFANTIL UNIVERSITARIO</t>
  </si>
  <si>
    <t>30//11/2022</t>
  </si>
  <si>
    <t>E.S.E. CENTRO DE SALUD SAN LORENZO</t>
  </si>
  <si>
    <t>HOSPITAL NUESTRA SEÃ‘ORA DEL CARMEN  HATONUEVO</t>
  </si>
  <si>
    <t>E.S.E. HOSPITAL MUNICIPAL DE ALGECIRAS</t>
  </si>
  <si>
    <t xml:space="preserve">PREJURIDICO  </t>
  </si>
  <si>
    <t>SERMULTISALUD - CLINICA CODAZZI</t>
  </si>
  <si>
    <t>E.S.E. CENTRO DE SALUD SAN ROQUE</t>
  </si>
  <si>
    <t>IPS CLINICA REINA CATALINA S.A.S.</t>
  </si>
  <si>
    <t>CLINICA DEL PRADO S.A.</t>
  </si>
  <si>
    <t>CLINICA REVIVIR LTDA</t>
  </si>
  <si>
    <t>CLINICA REINA LUCIA SAS</t>
  </si>
  <si>
    <t>UMAF LTDA</t>
  </si>
  <si>
    <t>CORP DE SERVICIOS MEDICOS INTERNACIONALES TEHM Y CIA.LTDA - COSMITET- LTDA</t>
  </si>
  <si>
    <t>CORPORACION PARA ESTUDIOS EN SALUD CES - CLINICA CES</t>
  </si>
  <si>
    <t>JIMENEZ  QUIJANO JOSE ANDRES EDUARDO</t>
  </si>
  <si>
    <t>EMPRESA SOCIAL DEL ESTADO HOSPITAL NUESTRA SEÑORA DE LAS MERCEDES DE SALADOBLANCO</t>
  </si>
  <si>
    <t>RUBIMAR SAS</t>
  </si>
  <si>
    <t>LOH ENTERPRISES COLOMBIA S.A.S</t>
  </si>
  <si>
    <t>CLINICA MATERNO INFANTIL CASA DEL NIÑO S.A</t>
  </si>
  <si>
    <t>DISTRIBUIDORA DE PRODUCTOS Y MEDICAMENTOS ANESTESICOS SERANEST PHARMA LTDA</t>
  </si>
  <si>
    <t>CLINICA MEDICAL DUARTE</t>
  </si>
  <si>
    <t>ECO PERINATAL S.A.S</t>
  </si>
  <si>
    <t>E.S.E. HOSPITAL SAN VICENTE FERRER - ANDALUCIA</t>
  </si>
  <si>
    <t>E.S.E. HOSPITAL ESPECIAL DE CUBARA</t>
  </si>
  <si>
    <t>E.S.E. HOSPITAL ANDRES GIRARDOT DE GUICAN</t>
  </si>
  <si>
    <t>E.S.E. RED DE SALUD DEL NORTE EMPRESA SOCIAL DEL ESTADO HOSPITAL JOAQUIN PAZ BORRERO</t>
  </si>
  <si>
    <t>ASISTENCIA MEDICA INMEDIATA - AMEDI S.A.S. VALLEDUPAR</t>
  </si>
  <si>
    <t>INSTITUTO DEL CORAZON LTDA</t>
  </si>
  <si>
    <t>GAMBOA  MARTINEZ CLAUDIA MARCELA</t>
  </si>
  <si>
    <t>ESE HOSPITAL DEPARTAMENTAL SANTA SOFIA DE CALDAS</t>
  </si>
  <si>
    <t>UNIDAD MEDICA ESPECIALIZADA EN CABEZA CUELLO Y TÓRAX DE SANTANDER S.A.S</t>
  </si>
  <si>
    <t>E.S.E. CENTRO DE SALUD LABRANZAGRANDE</t>
  </si>
  <si>
    <t>FUNDACION PARA LA SALUD LA BIOETICA Y EL MEDIO AMBIENTE - FUNSABIAM</t>
  </si>
  <si>
    <t>GAMANUCLEAR LTDA - CALI</t>
  </si>
  <si>
    <t>SERVIUCIS S.A</t>
  </si>
  <si>
    <t>VIVIR IPS LTDA</t>
  </si>
  <si>
    <t>JL DISTRISALUD IPS SAS</t>
  </si>
  <si>
    <t>MEDICINA ALTA COMPLEJIDAD S.A</t>
  </si>
  <si>
    <t>E.S.E. NUESTRA SEÑORA  DE LA PAZ</t>
  </si>
  <si>
    <t>ESPINOSA ESCUDERO LUCY DEL CARMEN</t>
  </si>
  <si>
    <t>ASISTENCIA INTEGRAL EN MEDICINA DEL TRABAJO Y SALUD OCUPACIONAL LTDA</t>
  </si>
  <si>
    <t>CLINICA INTERNACIONAL DE ALTA TECNOLOGIA CLINALTEC S.A.S.</t>
  </si>
  <si>
    <t>FUNDACION OFTALMOLOGICA DE SANTANDER - FOSCAL</t>
  </si>
  <si>
    <t xml:space="preserve">FUNDACION CARDIOVASCULAR DE COLOMBIA </t>
  </si>
  <si>
    <t>MEDICADIZ S.A.S</t>
  </si>
  <si>
    <t>E.S.E. HOSPITAL JOSE CAYETANO VASQUEZ</t>
  </si>
  <si>
    <t>HOSPITAL DEPARTAMENTAL DE GRANADA E.S.E</t>
  </si>
  <si>
    <t>DROGUERIAS MEDISFARMA - M07 UBATE</t>
  </si>
  <si>
    <t>EL CENTRO  DE LOS  SENTIDOS SAS</t>
  </si>
  <si>
    <t>CLINICA ESPECIALIZADA EN SALUD MENTAL FENIX S.A.S.</t>
  </si>
  <si>
    <t>E.S.E. HOSPITAL DE CASTILLA LA NUEVA</t>
  </si>
  <si>
    <t>CLINICA DE LA VISION O.A.B. LTDA - VALLEDUPAR</t>
  </si>
  <si>
    <t>SERVICIOS INTEGRALES DE REHABILITACION EN BOYACA LIMITADA  - SIREB LTDA.-SOGAMOSO</t>
  </si>
  <si>
    <t>CLINICA CENTRAL DEL QUINDIO SAS</t>
  </si>
  <si>
    <t>E.S.E. CENTRO DE SALUD DE TAUSA</t>
  </si>
  <si>
    <t>E.S.E. HOSPITAL SAN VICENTE DE PAUL - SAN JUAN DE RIOSECO</t>
  </si>
  <si>
    <t>E.S.E. RAFAEL TOVAR POVEDA-BELEN DE LOS ANDAQUIES</t>
  </si>
  <si>
    <t>HOSPITAL SUSANA LOPEZ DE VALENCIA</t>
  </si>
  <si>
    <t>ARCANGELES FUNDACION PARA LA REHABILITACION INTEGRAL</t>
  </si>
  <si>
    <t>UT UNIDAD ONCOLOGICA Y DE RADIOTERAPIA</t>
  </si>
  <si>
    <t>INVERSIONES MEDICAS DE LOS ANDES S.A.S. TUNJA -CLINICA DE LOS ANDES IPS</t>
  </si>
  <si>
    <t>FUNDACION MEDICA CAMPBELL</t>
  </si>
  <si>
    <t>ESE HOSPITAL COMUNAL  MALVINAS</t>
  </si>
  <si>
    <t>E.S.E. EMPRESA DE SALUD DE SOACHA</t>
  </si>
  <si>
    <t>EMPRESA SOCIAL DEL ESTADO ESE SUR- ORIENTE - HOSPITAL NIVEL I DE LA VEGA</t>
  </si>
  <si>
    <t>EMPRESA SOCIAL DEL ESTADO CENTRO DE SALUD DE TOGUI</t>
  </si>
  <si>
    <t>CLINICA COLOMBIANA DEL RIÐON S.A</t>
  </si>
  <si>
    <t>BIOGENETICA DIAGNOSTICA SAS</t>
  </si>
  <si>
    <t>NEUROCESAR SAS</t>
  </si>
  <si>
    <t>HOSPICLINIC DE COLOMBIA S.A.S.</t>
  </si>
  <si>
    <t>CENTRO MEDICO IMBANACO DE CALI S.A.</t>
  </si>
  <si>
    <t>GLOBAL LIFE AMBULANCIAS S A S - BOGOTA</t>
  </si>
  <si>
    <t>HOSPITAL REGIONAL DE MONIQUIRA ESE</t>
  </si>
  <si>
    <t>PROCARDIO SERVICIOS MEDICOS INTEGRALES LTDA</t>
  </si>
  <si>
    <t>SOCIEDAD MEDICA DE ESPECIALISTAS DIAGNOSTICO E IMAGENOLOGIA MEDSALUD LIMITADA SEDE 1</t>
  </si>
  <si>
    <t>SOCIEDAD CLINICA BOYACA LIMITADA</t>
  </si>
  <si>
    <t>01/04/2011</t>
  </si>
  <si>
    <t>30/11/2022</t>
  </si>
  <si>
    <t>RTS SUCURSAL CARDIOINFANTIL</t>
  </si>
  <si>
    <t>CLINICA VALLEDUPAR S.A</t>
  </si>
  <si>
    <t>SOCIEDAD MEDICO QUIRURGICA NUESTRA SEÐORA DE BELEN DE FUSAGASUGA SAS</t>
  </si>
  <si>
    <t>CIERRE DE SERVICIOS</t>
  </si>
  <si>
    <t>SERVIMED</t>
  </si>
  <si>
    <t>CENTRO HOSPITALARIO SERENA DEL MAR S.A.</t>
  </si>
  <si>
    <t>E.S.E. HOSPITAL LA MISERICORDIA- CALARCA</t>
  </si>
  <si>
    <t>RAYOS X DEL HUILA SAS</t>
  </si>
  <si>
    <t>01/03/2020</t>
  </si>
  <si>
    <t>01/05/2016</t>
  </si>
  <si>
    <t>01/11/2016</t>
  </si>
  <si>
    <t>E.S.E. HOSPITAL FEDERICO LLERAS ACOSTA</t>
  </si>
  <si>
    <t>31/01/2022</t>
  </si>
  <si>
    <t>31/03/2022</t>
  </si>
  <si>
    <t>01/04/2019</t>
  </si>
  <si>
    <t>PROMOTORA CLINICA ZONA FRANCA URABA</t>
  </si>
  <si>
    <t>01/02/2021</t>
  </si>
  <si>
    <t>GRUPO HEALTH SAS</t>
  </si>
  <si>
    <t>CLINICA DE URGENCIAS DE SALUD MENTAL SAN LUCAS SAS</t>
  </si>
  <si>
    <t>CUERPO DE BOMBEROS VOLUNTARIOS DE TUNJA</t>
  </si>
  <si>
    <t>SABER VIVIR SABANA S.A.S</t>
  </si>
  <si>
    <t>SOCIEDAD N.S.D.R S.A CLINICA NUESTRA SEÐORA DEL ROSARIO - IBAGUE</t>
  </si>
  <si>
    <t>CENTRO DE RADIOLOGIA ELISA CLARA S.A.S.</t>
  </si>
  <si>
    <t>CLINICA NUESTRA SEÐORA DE LA PAZ</t>
  </si>
  <si>
    <t>PHD SERVICIOS SAS</t>
  </si>
  <si>
    <t>ECODIAGNOSTICO DEL PARQUE</t>
  </si>
  <si>
    <t>SERVICIOS MEDICOS INTEGRALES DE SALUD SAS - SERVIMEDICOS - CLINICA CENTAUROS</t>
  </si>
  <si>
    <t>E.S.E CENTRO DE SALUD CAMILO RUEDA</t>
  </si>
  <si>
    <t>ESE CENTRO DE SALUD SAN CAYETANO</t>
  </si>
  <si>
    <t>ESE HOSPITAL PILOTO JAMUNDI</t>
  </si>
  <si>
    <t>EMPRESA SOCIAL DEL ESTADO HOSPITAL MARIA AUXILIADORA- IQUIRA</t>
  </si>
  <si>
    <t>E.S.E. HOSPITAL NUESTRA SEÐORA DEL CARMEN - BOLIVAR</t>
  </si>
  <si>
    <t>SOCIEDAD MEDICA BAQUERO Y ASOCIADOS SAS- SOMEBA</t>
  </si>
  <si>
    <t>UNO HEALTHCARE S.A.S.</t>
  </si>
  <si>
    <t>E.S.E. SALUD SOGAMOSO PUESTO DE SALUD COLOMBIA</t>
  </si>
  <si>
    <t>E.S.E. SALUD SOGAMOSO PUESTO DE SALUD COLOMBIA -</t>
  </si>
  <si>
    <t>E.S.E. HOSPITAL LOCAL JOSE RUFINO VIVAS EMPRESA SOCIAL DEL ESTADO</t>
  </si>
  <si>
    <t>PROMOSALUD DEL SINU LTDA</t>
  </si>
  <si>
    <t>EMPRESA SOCIAL DEL ESTADO CLINICA MATERNIDAD RAFAEL CALVO</t>
  </si>
  <si>
    <t>I.P.S. UNIVERSITARIA SERVICIOS DE SALUD UNIVERSIDAD DE ANTIOQUIA</t>
  </si>
  <si>
    <t>PATOLOGIA Y CITOLOGIA S.A.S - BUCARAMANGA</t>
  </si>
  <si>
    <t>IMAGENES Y RADIOLOGIA LTDA</t>
  </si>
  <si>
    <t>CLINIVIDA Y SALUD IPS SAS</t>
  </si>
  <si>
    <t>CLINICA TUNDAMA LTDA.</t>
  </si>
  <si>
    <t>ESE HOSPITAL SAN JOSE DE MAICAO</t>
  </si>
  <si>
    <t>UNIDAD DE CUIDADOS INTENSIVOS RENACER</t>
  </si>
  <si>
    <t xml:space="preserve">CORAZON &amp; ELECTROFISIOLOGIA COUNTRY SAS </t>
  </si>
  <si>
    <t>CLINICA LA SABANA S.A.</t>
  </si>
  <si>
    <t>BAXALTA COLOMBIA S.A.S</t>
  </si>
  <si>
    <t>CLINICA DE FRACTURAS VALLEDUPAR S.A.S</t>
  </si>
  <si>
    <t>PROYECTAR SALUD S.A.S</t>
  </si>
  <si>
    <t>SERVICIOS ESPECIALES DE SALUD-CALDAS</t>
  </si>
  <si>
    <t>UROMEDICA LTDA</t>
  </si>
  <si>
    <t>HEALTH CARS SAS</t>
  </si>
  <si>
    <t>MEDTRONIC COLOMBIA S.A.</t>
  </si>
  <si>
    <t>HOSPITAL INTEGRADO SAN ROQUE DE CURITI</t>
  </si>
  <si>
    <t>LITOMEDICA S.A.</t>
  </si>
  <si>
    <t>CRUZ ROJA COLOMBIANA SECCIONAL CUNDINAMARCA</t>
  </si>
  <si>
    <t>EMPRESA SOCIAL DEL ESTADO PASTO SALUD E.S.E.</t>
  </si>
  <si>
    <t>SOCIEDAD DE ESPECIALISTAS DE GIRARDOT</t>
  </si>
  <si>
    <t>FUNDACION OFTALMOLOGICA DEL CARIBE</t>
  </si>
  <si>
    <t>UNION TEMPORAL UROMIL B.A</t>
  </si>
  <si>
    <t>EMPRESA SOCIAL DEL ESTADO HOSPITAL DIOGENES TRONCOSO DE PUERTO SALGAR</t>
  </si>
  <si>
    <t>E.S.E. HOSPITAL DEPARTAMENTAL SAN RAFAEL - ZARZAL</t>
  </si>
  <si>
    <t>E.S.E. HOSPITAL ALCIDES JIMENEZ - PUTUMAYO</t>
  </si>
  <si>
    <t>UNIDAD CLINICA LA MAGDALENA SAS</t>
  </si>
  <si>
    <t>FUNDACION HOSPITAL SAN VICENTE DE PAUL - RIONEGRO</t>
  </si>
  <si>
    <t>FUNDACION CLINICA INFANTIL CLUB NOEL</t>
  </si>
  <si>
    <t>MEDINISTROS SAS</t>
  </si>
  <si>
    <t>E.S.E. HOSPITAL SAN SEBASTIAN DE URABA</t>
  </si>
  <si>
    <t>E.S.E. HOSPITAL REGIONAL DE MIRAFLORES</t>
  </si>
  <si>
    <t>INVERSIONES CLINICA DEL META S.A.</t>
  </si>
  <si>
    <t>CLINICA BELO HORIZONTE</t>
  </si>
  <si>
    <t>UNIDAD INTEGRAL DE REHABILITACION CARDIO-PULMONAR E.U.</t>
  </si>
  <si>
    <t>DISTRIMEQ LTDA - DUITAMA</t>
  </si>
  <si>
    <t>IPS NUESTRA SEÑORA DE FATIMA SAS</t>
  </si>
  <si>
    <t>E.S.E. MARIA AUXILIADORA DE MOSQUERA</t>
  </si>
  <si>
    <t>CLINICA DE ENFERMEDADES DIGESTIVAS SAS</t>
  </si>
  <si>
    <t>CLINICA BLAS DE LEZO S.A</t>
  </si>
  <si>
    <t>SOCIEDAD MEDICA DE SANTA MARTA CLINICA EL PRADO</t>
  </si>
  <si>
    <t>SOCIEDAD DE SERVICIOS OCULARES LTDA OPTISALUD- YOPAL</t>
  </si>
  <si>
    <t>PSICO SALUD Y TRANSORMACION S.A.S</t>
  </si>
  <si>
    <t>HOSPITAL SAN RAFAEL DE PASTO</t>
  </si>
  <si>
    <t>FUNDACION LIGA CENTRAL CONTRA LA EPILEPSIA</t>
  </si>
  <si>
    <t>E.S.E. HOSPITAL INTEGRADO SAN BERNARDO</t>
  </si>
  <si>
    <t>SOLINSA G.C. S.A.S. - SAN GIL - DISFARMA G.C SAS</t>
  </si>
  <si>
    <t>FUNDACION PARA EL DESARROLLO DE LA NIÑEZ - APUSHI</t>
  </si>
  <si>
    <t>CLINICA DEL CARIBE S.A.</t>
  </si>
  <si>
    <t>CENTRO MEDICO VALLE DE ATRIZ E.U.</t>
  </si>
  <si>
    <t>LINEA MEDICA DE AMBULANCIAS S.A.S.</t>
  </si>
  <si>
    <t>HOSPITAL SAN ANDRES E.S.E.- TUMACO</t>
  </si>
  <si>
    <t>HOSPITAL DEPARTAMENTAL PSIQUIATRICO UNIV.DEL VALLE</t>
  </si>
  <si>
    <t>CLINICA ANTIOQUIA S.A. - ITAGUI</t>
  </si>
  <si>
    <t>SERVICIOS MEDICOS OLIMPUS IPS LIMITADA SEDE BARRANQUILLA</t>
  </si>
  <si>
    <t>FUNDACION CLINICA CAMPBELL</t>
  </si>
  <si>
    <t>ESE HOSPITAL DEL ROSARIO - CAMPO ALEGRE</t>
  </si>
  <si>
    <t>PROMOTORA MEDICA Y ODONTOLOGICA DE ANTIOQUIA S.A</t>
  </si>
  <si>
    <t>NUCLEODIAGNOSTICO LTDA</t>
  </si>
  <si>
    <t>MEDIREX LTDA</t>
  </si>
  <si>
    <t>INTEGRA MEDICA COLOMBIA S.A</t>
  </si>
  <si>
    <t>E.S.E HOSPITAL SAN ANTONIO DE PADUA</t>
  </si>
  <si>
    <t>ORTOCLINIC DEL CARIBE SAS-CLINICA ALTOS DEL PRADO</t>
  </si>
  <si>
    <t>EMPRESA SOCIAL DEL ESTADO HOSPITAL DE JUAN  DE ACOSTA</t>
  </si>
  <si>
    <t>E.S.E. CENTRO DE REHABILITACION INTEGRAL DE BOYACA</t>
  </si>
  <si>
    <t>BIONUCLEAR S.A.S</t>
  </si>
  <si>
    <t>COOPERATIVA NACIONAL DE ODONTOLOGOS DE TRABAJO ASOCIADO COODONTOLOGOS PALERMO</t>
  </si>
  <si>
    <t>INSTITUTO DE GASTROENTEROLOGIA Y HEPATOLOGIA DEL ORIENTE S.A.S. (IGHO)</t>
  </si>
  <si>
    <t>HERRERA  ESPINOSA FABIAN ENRIQUE</t>
  </si>
  <si>
    <t>HOSPITAL SANTA ANA NIVEL I DEL MUNICIPIO DE FALAN</t>
  </si>
  <si>
    <t>TABORDA SAMPER MARIA ALEJANDRA</t>
  </si>
  <si>
    <t>E.S.E. HOSPITAL SAN RAFAEL SAN VICENTE DEL CAGUAN</t>
  </si>
  <si>
    <t>SUBRED INTEGRADA DE SERVICIOS DE SALUD NORTE E.S.E-UNIDAD DE SERVICIOS DE SALUD SIMON BOLIVAR</t>
  </si>
  <si>
    <t>ALEJANDRO OROZCO SAS</t>
  </si>
  <si>
    <t>APARICIO SCHLESINGER ALEJANDRO</t>
  </si>
  <si>
    <t>GARCIA LUQUE GONZALO</t>
  </si>
  <si>
    <t>SARMIENTO SARMIENTO CARLOS MAURICIO</t>
  </si>
  <si>
    <t>RADIOIMAGENES RADIOLOGOS ASOCIADOS</t>
  </si>
  <si>
    <t>CLINICA EL LAGUITO S.A.</t>
  </si>
  <si>
    <t>LLORENTE ROJO WILFREDO</t>
  </si>
  <si>
    <t>CURAHELP SAS</t>
  </si>
  <si>
    <t>GESTION SALUD SAS</t>
  </si>
  <si>
    <t>CLINICA DE MARLY S.A.</t>
  </si>
  <si>
    <t>LABORATORIO CLINICO ANDRADE NARVAEZ COLCAN S.A.S. - PRINCIPAL</t>
  </si>
  <si>
    <t>MEDIFACA IPS S.A.S</t>
  </si>
  <si>
    <t>CLINICA LA MERCED BARRANQUILLA SAS</t>
  </si>
  <si>
    <t>CLINICA SANTA ANA LTDA - FACATATIVA</t>
  </si>
  <si>
    <t>BIOART S.A.</t>
  </si>
  <si>
    <t>MEINTEGRAL LTDA</t>
  </si>
  <si>
    <t>CLINICA VERSALLES S.A. - MANIZALES</t>
  </si>
  <si>
    <t>RHOCAMPO S.A.S.</t>
  </si>
  <si>
    <t>DISORTHO S.A.</t>
  </si>
  <si>
    <t>E.S.E. HOSPITAL NIVEL I EL BORDO</t>
  </si>
  <si>
    <t>PUMAREJO VALLE FREDY</t>
  </si>
  <si>
    <t>RUIZ SANCHEZ CARLOS ANDRES</t>
  </si>
  <si>
    <t>CRUZ VARGAS JUAN MANUEL</t>
  </si>
  <si>
    <t>ALVAREZ  MENDEZ CESAR EDUARDO</t>
  </si>
  <si>
    <t>RODRIGUEZ  FAJARDO  JORGE ENRIQUE</t>
  </si>
  <si>
    <t>CLINICA ALTA COMPLEJIDAD DE AGUACHICA S.A.S.</t>
  </si>
  <si>
    <t>FUNDACION CENTRO COLOMBIANO DE EPILEPSIA Y ENFERMEDADES NEUROLOGICAS</t>
  </si>
  <si>
    <t>CARREÑO  PEREZ  ALEJANDRO MARIO</t>
  </si>
  <si>
    <t>PEREZ NIÑO CARLOS AUGUSTO</t>
  </si>
  <si>
    <t>PBS</t>
  </si>
  <si>
    <t>NOPBS</t>
  </si>
  <si>
    <t xml:space="preserve">VALOR PENDIENTE </t>
  </si>
  <si>
    <t>COLSUBSIDIO CAJA COLOMBIANA DE SUBSIDIO FAMILIAR</t>
  </si>
  <si>
    <t>ELIECER SALDAÑA</t>
  </si>
  <si>
    <t>MAURICIO MALAGON</t>
  </si>
  <si>
    <t xml:space="preserve">TipoldAcreedor </t>
  </si>
  <si>
    <t xml:space="preserve">idAcreedor </t>
  </si>
  <si>
    <t>fechacompromiso depago</t>
  </si>
  <si>
    <t xml:space="preserve">tipovalorconciliado </t>
  </si>
  <si>
    <t>valorpendiente</t>
  </si>
  <si>
    <t>valorconciliado</t>
  </si>
  <si>
    <t>valorpagado</t>
  </si>
  <si>
    <t>fechadepago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</si>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</sst>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  <numFmt numFmtId="166" formatCode="_-&quot;$&quot;\ * #,##0_-;\-&quot;$&quot;\ * #,##0_-;_-&quot;$&quot;\ * &quot;-&quot;??_-;_-@_-"/>
    <numFmt numFmtId="167" formatCode="_(* #,##0.00_);_(* \(#,##0.00\);_(* &quot;-&quot;??_);_(@_)"/>
    <numFmt numFmtId="168" formatCode="#,##0.0"/>
    <numFmt numFmtId="169" formatCode="#,;\(#,##0\)"/>
    <numFmt numFmtId="170" formatCode="_(* #,##0_);_(* \(#,##0\);_(* &quot;-&quot;??_);_(@_)"/>
    <numFmt numFmtId="171" formatCode="_-* #,##0.00\ _€_-;\-* #,##0.00\ _€_-;_-* &quot;-&quot;??\ _€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rgb="FF0000FF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12"/>
      <color rgb="FF0074BB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sz val="11"/>
      <color rgb="FF009FB3"/>
      <name val="Century Gothic"/>
      <family val="2"/>
    </font>
    <font>
      <b/>
      <sz val="12"/>
      <color rgb="FF009FB3"/>
      <name val="Century Gothic"/>
      <family val="2"/>
    </font>
    <font>
      <b/>
      <sz val="12"/>
      <color rgb="FF002060"/>
      <name val="Century Gothic"/>
      <family val="2"/>
    </font>
    <font>
      <sz val="10"/>
      <name val="Century Gothic"/>
      <family val="2"/>
    </font>
    <font>
      <sz val="10"/>
      <color rgb="FF009FB3"/>
      <name val="Century Gothic"/>
      <family val="2"/>
    </font>
    <font>
      <b/>
      <sz val="10"/>
      <color rgb="FF009FB3"/>
      <name val="Century Gothic"/>
      <family val="2"/>
    </font>
    <font>
      <sz val="12"/>
      <color rgb="FF009FB3"/>
      <name val="Century Gothic"/>
      <family val="2"/>
    </font>
    <font>
      <i/>
      <sz val="10"/>
      <color theme="1"/>
      <name val="Century Gothic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13" applyNumberFormat="0" applyAlignment="0" applyProtection="0"/>
    <xf numFmtId="0" fontId="34" fillId="10" borderId="14" applyNumberFormat="0" applyAlignment="0" applyProtection="0"/>
    <xf numFmtId="0" fontId="35" fillId="10" borderId="13" applyNumberFormat="0" applyAlignment="0" applyProtection="0"/>
    <xf numFmtId="0" fontId="36" fillId="0" borderId="15" applyNumberFormat="0" applyFill="0" applyAlignment="0" applyProtection="0"/>
    <xf numFmtId="0" fontId="37" fillId="11" borderId="16" applyNumberFormat="0" applyAlignment="0" applyProtection="0"/>
    <xf numFmtId="0" fontId="38" fillId="0" borderId="0" applyNumberFormat="0" applyFill="0" applyBorder="0" applyAlignment="0" applyProtection="0"/>
    <xf numFmtId="0" fontId="1" fillId="12" borderId="17" applyNumberFormat="0" applyFont="0" applyAlignment="0" applyProtection="0"/>
    <xf numFmtId="0" fontId="39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36" borderId="0" applyNumberFormat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8">
    <xf numFmtId="0" fontId="0" fillId="0" borderId="0" xfId="0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4" borderId="0" xfId="0" applyFont="1" applyFill="1"/>
    <xf numFmtId="165" fontId="5" fillId="4" borderId="0" xfId="114" applyNumberFormat="1" applyFont="1" applyFill="1"/>
    <xf numFmtId="41" fontId="5" fillId="4" borderId="0" xfId="66" applyFont="1" applyFill="1"/>
    <xf numFmtId="3" fontId="5" fillId="0" borderId="0" xfId="0" applyNumberFormat="1" applyFont="1"/>
    <xf numFmtId="0" fontId="6" fillId="0" borderId="0" xfId="0" applyFont="1"/>
    <xf numFmtId="0" fontId="6" fillId="4" borderId="0" xfId="0" applyFont="1" applyFill="1"/>
    <xf numFmtId="0" fontId="6" fillId="4" borderId="2" xfId="0" applyFont="1" applyFill="1" applyBorder="1"/>
    <xf numFmtId="0" fontId="6" fillId="4" borderId="3" xfId="0" applyFont="1" applyFill="1" applyBorder="1"/>
    <xf numFmtId="0" fontId="6" fillId="0" borderId="3" xfId="0" applyFont="1" applyBorder="1"/>
    <xf numFmtId="165" fontId="6" fillId="4" borderId="3" xfId="114" applyNumberFormat="1" applyFont="1" applyFill="1" applyBorder="1"/>
    <xf numFmtId="41" fontId="6" fillId="4" borderId="3" xfId="66" applyFont="1" applyFill="1" applyBorder="1"/>
    <xf numFmtId="3" fontId="6" fillId="0" borderId="3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6" fillId="4" borderId="5" xfId="0" applyFont="1" applyFill="1" applyBorder="1"/>
    <xf numFmtId="165" fontId="6" fillId="4" borderId="0" xfId="114" applyNumberFormat="1" applyFont="1" applyFill="1"/>
    <xf numFmtId="41" fontId="6" fillId="4" borderId="0" xfId="66" applyFont="1" applyFill="1"/>
    <xf numFmtId="0" fontId="9" fillId="0" borderId="0" xfId="0" applyFont="1" applyAlignment="1">
      <alignment horizontal="center" wrapText="1"/>
    </xf>
    <xf numFmtId="0" fontId="5" fillId="4" borderId="5" xfId="0" applyFont="1" applyFill="1" applyBorder="1"/>
    <xf numFmtId="0" fontId="8" fillId="4" borderId="0" xfId="0" applyFont="1" applyFill="1"/>
    <xf numFmtId="0" fontId="8" fillId="0" borderId="0" xfId="0" applyFont="1"/>
    <xf numFmtId="165" fontId="8" fillId="4" borderId="0" xfId="114" applyNumberFormat="1" applyFont="1" applyFill="1"/>
    <xf numFmtId="41" fontId="5" fillId="0" borderId="0" xfId="66" applyFont="1"/>
    <xf numFmtId="3" fontId="6" fillId="4" borderId="0" xfId="0" applyNumberFormat="1" applyFont="1" applyFill="1" applyAlignment="1">
      <alignment horizontal="center"/>
    </xf>
    <xf numFmtId="14" fontId="6" fillId="0" borderId="0" xfId="0" applyNumberFormat="1" applyFont="1"/>
    <xf numFmtId="14" fontId="6" fillId="4" borderId="0" xfId="0" applyNumberFormat="1" applyFont="1" applyFill="1" applyAlignment="1">
      <alignment horizontal="center"/>
    </xf>
    <xf numFmtId="41" fontId="8" fillId="4" borderId="0" xfId="66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3" fontId="8" fillId="4" borderId="0" xfId="0" applyNumberFormat="1" applyFont="1" applyFill="1" applyAlignment="1">
      <alignment horizontal="left"/>
    </xf>
    <xf numFmtId="0" fontId="8" fillId="4" borderId="5" xfId="0" applyFont="1" applyFill="1" applyBorder="1"/>
    <xf numFmtId="41" fontId="6" fillId="4" borderId="0" xfId="66" applyFont="1" applyFill="1" applyAlignment="1">
      <alignment horizontal="center"/>
    </xf>
    <xf numFmtId="41" fontId="6" fillId="4" borderId="0" xfId="66" applyFont="1" applyFill="1" applyAlignment="1">
      <alignment horizontal="left"/>
    </xf>
    <xf numFmtId="0" fontId="6" fillId="0" borderId="0" xfId="0" applyFont="1" applyAlignment="1">
      <alignment horizontal="left"/>
    </xf>
    <xf numFmtId="3" fontId="6" fillId="4" borderId="0" xfId="0" applyNumberFormat="1" applyFont="1" applyFill="1" applyAlignment="1">
      <alignment horizontal="left"/>
    </xf>
    <xf numFmtId="3" fontId="8" fillId="4" borderId="0" xfId="0" applyNumberFormat="1" applyFont="1" applyFill="1" applyAlignment="1">
      <alignment horizontal="right"/>
    </xf>
    <xf numFmtId="3" fontId="10" fillId="4" borderId="0" xfId="2" applyNumberFormat="1" applyFont="1" applyFill="1" applyAlignment="1">
      <alignment horizontal="right"/>
    </xf>
    <xf numFmtId="3" fontId="5" fillId="0" borderId="6" xfId="0" applyNumberFormat="1" applyFont="1" applyBorder="1"/>
    <xf numFmtId="3" fontId="11" fillId="0" borderId="0" xfId="0" applyNumberFormat="1" applyFont="1" applyAlignment="1">
      <alignment horizontal="right"/>
    </xf>
    <xf numFmtId="0" fontId="12" fillId="4" borderId="0" xfId="0" applyFont="1" applyFill="1"/>
    <xf numFmtId="0" fontId="12" fillId="0" borderId="0" xfId="0" applyFont="1"/>
    <xf numFmtId="165" fontId="12" fillId="4" borderId="0" xfId="114" applyNumberFormat="1" applyFont="1" applyFill="1"/>
    <xf numFmtId="41" fontId="12" fillId="4" borderId="0" xfId="66" applyFont="1" applyFill="1"/>
    <xf numFmtId="3" fontId="13" fillId="0" borderId="0" xfId="0" applyNumberFormat="1" applyFont="1" applyAlignment="1">
      <alignment horizontal="right"/>
    </xf>
    <xf numFmtId="3" fontId="10" fillId="4" borderId="5" xfId="0" applyNumberFormat="1" applyFont="1" applyFill="1" applyBorder="1" applyAlignment="1">
      <alignment horizontal="left"/>
    </xf>
    <xf numFmtId="3" fontId="10" fillId="4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3" fontId="14" fillId="0" borderId="0" xfId="0" applyNumberFormat="1" applyFont="1" applyAlignment="1">
      <alignment horizontal="left" vertical="center" wrapText="1"/>
    </xf>
    <xf numFmtId="165" fontId="7" fillId="2" borderId="0" xfId="114" applyNumberFormat="1" applyFont="1" applyFill="1" applyAlignment="1">
      <alignment horizontal="right" vertical="center"/>
    </xf>
    <xf numFmtId="165" fontId="7" fillId="2" borderId="0" xfId="114" applyNumberFormat="1" applyFont="1" applyFill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168" fontId="10" fillId="2" borderId="0" xfId="115" applyNumberFormat="1" applyFont="1" applyFill="1" applyAlignment="1">
      <alignment horizontal="right" vertical="center" wrapText="1"/>
    </xf>
    <xf numFmtId="168" fontId="10" fillId="0" borderId="0" xfId="115" applyNumberFormat="1" applyFont="1" applyAlignment="1">
      <alignment horizontal="right" vertical="center" wrapText="1"/>
    </xf>
    <xf numFmtId="165" fontId="5" fillId="0" borderId="0" xfId="0" applyNumberFormat="1" applyFont="1"/>
    <xf numFmtId="1" fontId="5" fillId="0" borderId="0" xfId="0" applyNumberFormat="1" applyFont="1"/>
    <xf numFmtId="3" fontId="15" fillId="4" borderId="5" xfId="0" applyNumberFormat="1" applyFont="1" applyFill="1" applyBorder="1" applyAlignment="1">
      <alignment horizontal="left" vertical="center"/>
    </xf>
    <xf numFmtId="3" fontId="15" fillId="4" borderId="0" xfId="0" applyNumberFormat="1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165" fontId="16" fillId="4" borderId="0" xfId="116" applyNumberFormat="1" applyFont="1" applyFill="1" applyAlignment="1">
      <alignment horizontal="right" vertical="center"/>
    </xf>
    <xf numFmtId="165" fontId="0" fillId="0" borderId="0" xfId="1" applyNumberFormat="1" applyFont="1"/>
    <xf numFmtId="3" fontId="17" fillId="0" borderId="0" xfId="0" applyNumberFormat="1" applyFont="1" applyAlignment="1">
      <alignment horizontal="right" vertical="center" wrapText="1"/>
    </xf>
    <xf numFmtId="41" fontId="16" fillId="4" borderId="0" xfId="66" applyFont="1" applyFill="1" applyAlignment="1">
      <alignment horizontal="right" vertical="center" wrapText="1"/>
    </xf>
    <xf numFmtId="168" fontId="10" fillId="4" borderId="0" xfId="0" applyNumberFormat="1" applyFont="1" applyFill="1" applyAlignment="1">
      <alignment horizontal="right" vertical="center" wrapText="1"/>
    </xf>
    <xf numFmtId="168" fontId="10" fillId="0" borderId="0" xfId="0" applyNumberFormat="1" applyFont="1" applyAlignment="1">
      <alignment horizontal="right" vertical="center" wrapText="1"/>
    </xf>
    <xf numFmtId="41" fontId="5" fillId="0" borderId="6" xfId="0" applyNumberFormat="1" applyFont="1" applyBorder="1"/>
    <xf numFmtId="41" fontId="16" fillId="4" borderId="0" xfId="66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41" fontId="18" fillId="0" borderId="0" xfId="66" applyFont="1" applyAlignment="1">
      <alignment horizontal="right" vertical="center"/>
    </xf>
    <xf numFmtId="41" fontId="18" fillId="0" borderId="0" xfId="66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43" fontId="5" fillId="0" borderId="6" xfId="0" applyNumberFormat="1" applyFont="1" applyBorder="1"/>
    <xf numFmtId="165" fontId="0" fillId="0" borderId="0" xfId="0" applyNumberFormat="1"/>
    <xf numFmtId="0" fontId="6" fillId="0" borderId="0" xfId="0" applyFont="1" applyAlignment="1">
      <alignment horizontal="right" vertical="center" wrapText="1"/>
    </xf>
    <xf numFmtId="168" fontId="11" fillId="4" borderId="0" xfId="0" applyNumberFormat="1" applyFont="1" applyFill="1" applyAlignment="1">
      <alignment horizontal="right" vertical="center" wrapText="1"/>
    </xf>
    <xf numFmtId="168" fontId="11" fillId="0" borderId="0" xfId="0" applyNumberFormat="1" applyFont="1" applyAlignment="1">
      <alignment horizontal="right" vertical="center" wrapText="1"/>
    </xf>
    <xf numFmtId="165" fontId="18" fillId="0" borderId="0" xfId="114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 wrapText="1"/>
    </xf>
    <xf numFmtId="3" fontId="10" fillId="5" borderId="0" xfId="0" quotePrefix="1" applyNumberFormat="1" applyFont="1" applyFill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165" fontId="10" fillId="5" borderId="0" xfId="114" applyNumberFormat="1" applyFont="1" applyFill="1" applyAlignment="1">
      <alignment horizontal="left" vertical="center"/>
    </xf>
    <xf numFmtId="41" fontId="10" fillId="5" borderId="0" xfId="66" applyFont="1" applyFill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8" fontId="10" fillId="5" borderId="0" xfId="114" applyNumberFormat="1" applyFont="1" applyFill="1" applyAlignment="1">
      <alignment horizontal="right" vertical="center" wrapText="1"/>
    </xf>
    <xf numFmtId="168" fontId="10" fillId="0" borderId="0" xfId="114" applyNumberFormat="1" applyFont="1" applyAlignment="1">
      <alignment horizontal="right" vertical="center" wrapText="1"/>
    </xf>
    <xf numFmtId="3" fontId="10" fillId="4" borderId="0" xfId="0" applyNumberFormat="1" applyFont="1" applyFill="1" applyAlignment="1">
      <alignment horizontal="left" vertical="center"/>
    </xf>
    <xf numFmtId="165" fontId="10" fillId="4" borderId="0" xfId="114" applyNumberFormat="1" applyFont="1" applyFill="1" applyAlignment="1">
      <alignment horizontal="left" vertical="center"/>
    </xf>
    <xf numFmtId="41" fontId="10" fillId="4" borderId="0" xfId="66" applyFont="1" applyFill="1" applyAlignment="1">
      <alignment horizontal="right" vertical="center" wrapText="1"/>
    </xf>
    <xf numFmtId="168" fontId="10" fillId="4" borderId="0" xfId="115" applyNumberFormat="1" applyFont="1" applyFill="1" applyAlignment="1">
      <alignment horizontal="right" vertical="center" wrapText="1"/>
    </xf>
    <xf numFmtId="165" fontId="7" fillId="2" borderId="0" xfId="114" applyNumberFormat="1" applyFont="1" applyFill="1" applyAlignment="1">
      <alignment horizontal="center" vertical="center"/>
    </xf>
    <xf numFmtId="41" fontId="7" fillId="2" borderId="0" xfId="66" applyFont="1" applyFill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168" fontId="11" fillId="4" borderId="0" xfId="115" applyNumberFormat="1" applyFont="1" applyFill="1" applyAlignment="1">
      <alignment horizontal="right" vertical="center" wrapText="1"/>
    </xf>
    <xf numFmtId="168" fontId="11" fillId="0" borderId="0" xfId="115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/>
    </xf>
    <xf numFmtId="165" fontId="20" fillId="0" borderId="0" xfId="114" applyNumberFormat="1" applyFont="1" applyAlignment="1">
      <alignment horizontal="left" vertical="center"/>
    </xf>
    <xf numFmtId="41" fontId="20" fillId="0" borderId="0" xfId="66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1" fillId="4" borderId="0" xfId="0" applyNumberFormat="1" applyFont="1" applyFill="1" applyAlignment="1">
      <alignment horizontal="left" vertical="center"/>
    </xf>
    <xf numFmtId="3" fontId="21" fillId="0" borderId="0" xfId="0" applyNumberFormat="1" applyFont="1" applyAlignment="1">
      <alignment vertical="center"/>
    </xf>
    <xf numFmtId="165" fontId="16" fillId="4" borderId="0" xfId="114" applyNumberFormat="1" applyFont="1" applyFill="1" applyAlignment="1">
      <alignment horizontal="right" vertical="center"/>
    </xf>
    <xf numFmtId="169" fontId="21" fillId="4" borderId="0" xfId="0" applyNumberFormat="1" applyFont="1" applyFill="1" applyAlignment="1">
      <alignment horizontal="right" vertical="center" wrapText="1"/>
    </xf>
    <xf numFmtId="165" fontId="20" fillId="0" borderId="0" xfId="114" applyNumberFormat="1" applyFont="1" applyAlignment="1">
      <alignment horizontal="right" vertical="center" wrapText="1"/>
    </xf>
    <xf numFmtId="43" fontId="6" fillId="0" borderId="0" xfId="117" applyNumberFormat="1" applyFont="1" applyAlignment="1">
      <alignment horizontal="right" wrapText="1"/>
    </xf>
    <xf numFmtId="168" fontId="10" fillId="5" borderId="0" xfId="115" applyNumberFormat="1" applyFont="1" applyFill="1" applyAlignment="1">
      <alignment horizontal="right" vertical="center" wrapText="1"/>
    </xf>
    <xf numFmtId="41" fontId="22" fillId="0" borderId="0" xfId="66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10" fillId="5" borderId="0" xfId="115" applyNumberFormat="1" applyFont="1" applyFill="1" applyAlignment="1">
      <alignment horizontal="right" vertical="center"/>
    </xf>
    <xf numFmtId="3" fontId="10" fillId="5" borderId="0" xfId="115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41" fontId="24" fillId="0" borderId="0" xfId="66" applyFont="1" applyAlignment="1">
      <alignment horizontal="right" vertical="center"/>
    </xf>
    <xf numFmtId="3" fontId="19" fillId="0" borderId="0" xfId="0" applyNumberFormat="1" applyFont="1" applyAlignment="1">
      <alignment horizontal="center" vertical="center"/>
    </xf>
    <xf numFmtId="170" fontId="19" fillId="0" borderId="0" xfId="0" applyNumberFormat="1" applyFont="1" applyAlignment="1">
      <alignment horizontal="right" vertical="center"/>
    </xf>
    <xf numFmtId="0" fontId="16" fillId="4" borderId="0" xfId="0" applyFont="1" applyFill="1" applyAlignment="1">
      <alignment horizontal="left" vertical="top" wrapText="1"/>
    </xf>
    <xf numFmtId="9" fontId="16" fillId="4" borderId="0" xfId="0" applyNumberFormat="1" applyFont="1" applyFill="1" applyAlignment="1">
      <alignment horizontal="left" vertical="top" wrapText="1"/>
    </xf>
    <xf numFmtId="43" fontId="6" fillId="0" borderId="0" xfId="117" applyNumberFormat="1" applyFont="1"/>
    <xf numFmtId="0" fontId="16" fillId="4" borderId="0" xfId="0" applyFont="1" applyFill="1" applyAlignment="1">
      <alignment vertical="top"/>
    </xf>
    <xf numFmtId="0" fontId="25" fillId="4" borderId="0" xfId="0" applyFont="1" applyFill="1" applyAlignment="1">
      <alignment horizontal="right" vertical="top" indent="1"/>
    </xf>
    <xf numFmtId="0" fontId="26" fillId="0" borderId="0" xfId="0" applyFont="1" applyAlignment="1">
      <alignment vertical="center"/>
    </xf>
    <xf numFmtId="0" fontId="25" fillId="4" borderId="0" xfId="0" applyFont="1" applyFill="1" applyAlignment="1">
      <alignment horizontal="right" vertical="top"/>
    </xf>
    <xf numFmtId="0" fontId="5" fillId="4" borderId="7" xfId="0" applyFont="1" applyFill="1" applyBorder="1"/>
    <xf numFmtId="0" fontId="5" fillId="4" borderId="8" xfId="0" applyFont="1" applyFill="1" applyBorder="1"/>
    <xf numFmtId="0" fontId="5" fillId="0" borderId="8" xfId="0" applyFont="1" applyBorder="1"/>
    <xf numFmtId="165" fontId="5" fillId="4" borderId="8" xfId="114" applyNumberFormat="1" applyFont="1" applyFill="1" applyBorder="1"/>
    <xf numFmtId="41" fontId="5" fillId="4" borderId="8" xfId="66" applyFont="1" applyFill="1" applyBorder="1"/>
    <xf numFmtId="3" fontId="5" fillId="0" borderId="8" xfId="0" applyNumberFormat="1" applyFont="1" applyBorder="1"/>
    <xf numFmtId="0" fontId="5" fillId="0" borderId="9" xfId="0" applyFont="1" applyBorder="1"/>
    <xf numFmtId="166" fontId="27" fillId="0" borderId="0" xfId="2" applyNumberFormat="1" applyFont="1"/>
    <xf numFmtId="166" fontId="4" fillId="0" borderId="0" xfId="2" applyNumberFormat="1" applyFont="1" applyFill="1" applyBorder="1"/>
    <xf numFmtId="166" fontId="0" fillId="0" borderId="0" xfId="2" applyNumberFormat="1" applyFont="1"/>
    <xf numFmtId="165" fontId="5" fillId="4" borderId="0" xfId="114" applyNumberFormat="1" applyFont="1" applyFill="1" applyAlignment="1"/>
    <xf numFmtId="41" fontId="5" fillId="4" borderId="0" xfId="66" applyFont="1" applyFill="1" applyAlignment="1"/>
    <xf numFmtId="43" fontId="6" fillId="0" borderId="0" xfId="117" applyNumberFormat="1" applyFont="1" applyAlignment="1"/>
    <xf numFmtId="165" fontId="3" fillId="3" borderId="1" xfId="196" applyNumberFormat="1" applyFont="1" applyFill="1" applyBorder="1" applyAlignment="1">
      <alignment horizontal="center" vertical="center" wrapText="1"/>
    </xf>
    <xf numFmtId="14" fontId="3" fillId="3" borderId="1" xfId="196" applyNumberFormat="1" applyFont="1" applyFill="1" applyBorder="1" applyAlignment="1">
      <alignment horizontal="center" vertical="center" wrapText="1"/>
    </xf>
    <xf numFmtId="1" fontId="2" fillId="0" borderId="0" xfId="3" applyNumberFormat="1" applyFont="1" applyAlignment="1">
      <alignment horizontal="center" vertical="center"/>
    </xf>
    <xf numFmtId="1" fontId="3" fillId="3" borderId="1" xfId="196" applyNumberFormat="1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 vertical="center"/>
    </xf>
    <xf numFmtId="165" fontId="3" fillId="3" borderId="1" xfId="251" applyNumberFormat="1" applyFont="1" applyFill="1" applyBorder="1" applyAlignment="1">
      <alignment horizontal="center" vertical="center" wrapText="1"/>
    </xf>
    <xf numFmtId="42" fontId="3" fillId="3" borderId="1" xfId="253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165" fontId="44" fillId="0" borderId="1" xfId="1" applyNumberFormat="1" applyFont="1" applyFill="1" applyBorder="1"/>
    <xf numFmtId="166" fontId="43" fillId="0" borderId="1" xfId="2" applyNumberFormat="1" applyFont="1" applyFill="1" applyBorder="1" applyAlignment="1">
      <alignment horizontal="left"/>
    </xf>
    <xf numFmtId="166" fontId="44" fillId="0" borderId="1" xfId="2" applyNumberFormat="1" applyFont="1" applyFill="1" applyBorder="1"/>
    <xf numFmtId="166" fontId="43" fillId="0" borderId="1" xfId="2" applyNumberFormat="1" applyFont="1" applyFill="1" applyBorder="1"/>
    <xf numFmtId="166" fontId="43" fillId="0" borderId="1" xfId="2" applyNumberFormat="1" applyFont="1" applyFill="1" applyBorder="1" applyAlignment="1">
      <alignment horizontal="right" vertical="center"/>
    </xf>
    <xf numFmtId="9" fontId="44" fillId="0" borderId="1" xfId="3" applyFont="1" applyFill="1" applyBorder="1"/>
    <xf numFmtId="1" fontId="44" fillId="0" borderId="1" xfId="2" applyNumberFormat="1" applyFont="1" applyFill="1" applyBorder="1"/>
    <xf numFmtId="0" fontId="44" fillId="0" borderId="1" xfId="2" applyNumberFormat="1" applyFont="1" applyFill="1" applyBorder="1"/>
    <xf numFmtId="0" fontId="44" fillId="0" borderId="0" xfId="0" applyFont="1"/>
    <xf numFmtId="165" fontId="44" fillId="0" borderId="1" xfId="1" applyNumberFormat="1" applyFont="1" applyFill="1" applyBorder="1" applyAlignment="1">
      <alignment horizontal="center" vertical="center"/>
    </xf>
    <xf numFmtId="1" fontId="44" fillId="0" borderId="1" xfId="0" applyNumberFormat="1" applyFont="1" applyBorder="1" applyAlignment="1">
      <alignment horizontal="right"/>
    </xf>
    <xf numFmtId="2" fontId="44" fillId="0" borderId="1" xfId="0" applyNumberFormat="1" applyFont="1" applyBorder="1" applyAlignment="1">
      <alignment horizontal="left"/>
    </xf>
    <xf numFmtId="14" fontId="44" fillId="0" borderId="1" xfId="0" applyNumberFormat="1" applyFont="1" applyBorder="1" applyAlignment="1">
      <alignment horizontal="center" vertical="center"/>
    </xf>
    <xf numFmtId="1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right"/>
    </xf>
    <xf numFmtId="0" fontId="44" fillId="0" borderId="1" xfId="0" applyFont="1" applyBorder="1" applyAlignment="1">
      <alignment horizontal="center" vertical="center"/>
    </xf>
    <xf numFmtId="1" fontId="44" fillId="0" borderId="1" xfId="0" applyNumberFormat="1" applyFont="1" applyBorder="1"/>
    <xf numFmtId="0" fontId="44" fillId="0" borderId="1" xfId="0" applyFont="1" applyBorder="1" applyAlignment="1">
      <alignment horizontal="right" vertical="center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/>
    <xf numFmtId="14" fontId="44" fillId="0" borderId="1" xfId="0" applyNumberFormat="1" applyFont="1" applyBorder="1"/>
    <xf numFmtId="14" fontId="44" fillId="0" borderId="1" xfId="0" applyNumberFormat="1" applyFont="1" applyBorder="1" applyAlignment="1">
      <alignment vertical="center" wrapText="1"/>
    </xf>
    <xf numFmtId="14" fontId="44" fillId="0" borderId="1" xfId="0" applyNumberFormat="1" applyFont="1" applyBorder="1" applyAlignment="1">
      <alignment horizontal="left" vertical="center" wrapText="1"/>
    </xf>
    <xf numFmtId="0" fontId="44" fillId="0" borderId="19" xfId="0" applyFont="1" applyBorder="1"/>
    <xf numFmtId="14" fontId="44" fillId="0" borderId="19" xfId="0" applyNumberFormat="1" applyFont="1" applyBorder="1"/>
    <xf numFmtId="14" fontId="44" fillId="0" borderId="19" xfId="0" applyNumberFormat="1" applyFont="1" applyBorder="1" applyAlignment="1">
      <alignment vertical="center" wrapText="1"/>
    </xf>
    <xf numFmtId="14" fontId="44" fillId="0" borderId="19" xfId="0" applyNumberFormat="1" applyFont="1" applyBorder="1" applyAlignment="1">
      <alignment horizontal="left" vertical="center" wrapText="1"/>
    </xf>
    <xf numFmtId="166" fontId="44" fillId="0" borderId="19" xfId="2" applyNumberFormat="1" applyFont="1" applyFill="1" applyBorder="1"/>
    <xf numFmtId="166" fontId="43" fillId="0" borderId="19" xfId="2" applyNumberFormat="1" applyFont="1" applyFill="1" applyBorder="1"/>
    <xf numFmtId="1" fontId="44" fillId="0" borderId="19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9" fontId="44" fillId="0" borderId="1" xfId="3" applyFont="1" applyFill="1" applyBorder="1" applyAlignment="1">
      <alignment horizontal="center"/>
    </xf>
    <xf numFmtId="9" fontId="44" fillId="0" borderId="19" xfId="3" applyFont="1" applyFill="1" applyBorder="1" applyAlignment="1">
      <alignment horizontal="center"/>
    </xf>
    <xf numFmtId="6" fontId="44" fillId="0" borderId="1" xfId="0" applyNumberFormat="1" applyFont="1" applyBorder="1"/>
    <xf numFmtId="0" fontId="44" fillId="0" borderId="1" xfId="0" applyFont="1" applyBorder="1" applyAlignment="1">
      <alignment horizontal="center"/>
    </xf>
    <xf numFmtId="8" fontId="44" fillId="0" borderId="1" xfId="0" applyNumberFormat="1" applyFont="1" applyBorder="1"/>
    <xf numFmtId="49" fontId="44" fillId="0" borderId="1" xfId="0" applyNumberFormat="1" applyFont="1" applyBorder="1" applyAlignment="1">
      <alignment horizontal="right"/>
    </xf>
    <xf numFmtId="0" fontId="44" fillId="0" borderId="1" xfId="0" applyFont="1" applyBorder="1" applyAlignment="1">
      <alignment horizontal="left"/>
    </xf>
    <xf numFmtId="14" fontId="43" fillId="0" borderId="1" xfId="0" applyNumberFormat="1" applyFont="1" applyBorder="1"/>
    <xf numFmtId="14" fontId="43" fillId="0" borderId="1" xfId="0" applyNumberFormat="1" applyFont="1" applyBorder="1" applyAlignment="1">
      <alignment horizontal="right"/>
    </xf>
    <xf numFmtId="0" fontId="45" fillId="0" borderId="0" xfId="0" applyFont="1"/>
    <xf numFmtId="14" fontId="44" fillId="0" borderId="1" xfId="0" applyNumberFormat="1" applyFont="1" applyBorder="1" applyAlignment="1">
      <alignment horizontal="center"/>
    </xf>
    <xf numFmtId="0" fontId="44" fillId="0" borderId="1" xfId="1" applyNumberFormat="1" applyFont="1" applyFill="1" applyBorder="1"/>
    <xf numFmtId="165" fontId="44" fillId="0" borderId="1" xfId="1" applyNumberFormat="1" applyFont="1" applyFill="1" applyBorder="1" applyAlignment="1">
      <alignment horizontal="center"/>
    </xf>
    <xf numFmtId="14" fontId="44" fillId="0" borderId="1" xfId="1" applyNumberFormat="1" applyFont="1" applyFill="1" applyBorder="1"/>
    <xf numFmtId="0" fontId="0" fillId="0" borderId="1" xfId="0" applyBorder="1"/>
    <xf numFmtId="166" fontId="44" fillId="0" borderId="1" xfId="0" applyNumberFormat="1" applyFont="1" applyBorder="1"/>
    <xf numFmtId="166" fontId="43" fillId="0" borderId="1" xfId="2" applyNumberFormat="1" applyFont="1" applyFill="1" applyBorder="1" applyAlignment="1">
      <alignment horizontal="right"/>
    </xf>
    <xf numFmtId="165" fontId="44" fillId="0" borderId="0" xfId="0" applyNumberFormat="1" applyFont="1"/>
    <xf numFmtId="0" fontId="48" fillId="0" borderId="1" xfId="0" applyFont="1" applyBorder="1"/>
    <xf numFmtId="0" fontId="48" fillId="37" borderId="1" xfId="0" applyFont="1" applyFill="1" applyBorder="1"/>
    <xf numFmtId="1" fontId="48" fillId="0" borderId="1" xfId="1" applyNumberFormat="1" applyFont="1" applyBorder="1"/>
    <xf numFmtId="14" fontId="0" fillId="0" borderId="0" xfId="0" applyNumberFormat="1"/>
    <xf numFmtId="1" fontId="0" fillId="0" borderId="0" xfId="0" applyNumberFormat="1"/>
    <xf numFmtId="14" fontId="48" fillId="37" borderId="1" xfId="0" applyNumberFormat="1" applyFont="1" applyFill="1" applyBorder="1"/>
    <xf numFmtId="0" fontId="48" fillId="37" borderId="1" xfId="1" applyNumberFormat="1" applyFont="1" applyFill="1" applyBorder="1"/>
    <xf numFmtId="0" fontId="0" fillId="0" borderId="0" xfId="1" applyNumberFormat="1" applyFont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10" fillId="4" borderId="0" xfId="0" applyNumberFormat="1" applyFont="1" applyFill="1" applyAlignment="1">
      <alignment horizontal="center"/>
    </xf>
  </cellXfs>
  <cellStyles count="289">
    <cellStyle name="20% - Énfasis1" xfId="213" builtinId="30" customBuiltin="1"/>
    <cellStyle name="20% - Énfasis2" xfId="216" builtinId="34" customBuiltin="1"/>
    <cellStyle name="20% - Énfasis3" xfId="219" builtinId="38" customBuiltin="1"/>
    <cellStyle name="20% - Énfasis4" xfId="222" builtinId="42" customBuiltin="1"/>
    <cellStyle name="20% - Énfasis5" xfId="225" builtinId="46" customBuiltin="1"/>
    <cellStyle name="20% - Énfasis6" xfId="228" builtinId="50" customBuiltin="1"/>
    <cellStyle name="40% - Énfasis1" xfId="214" builtinId="31" customBuiltin="1"/>
    <cellStyle name="40% - Énfasis2" xfId="217" builtinId="35" customBuiltin="1"/>
    <cellStyle name="40% - Énfasis3" xfId="220" builtinId="39" customBuiltin="1"/>
    <cellStyle name="40% - Énfasis4" xfId="223" builtinId="43" customBuiltin="1"/>
    <cellStyle name="40% - Énfasis5" xfId="226" builtinId="47" customBuiltin="1"/>
    <cellStyle name="40% - Énfasis6" xfId="229" builtinId="51" customBuiltin="1"/>
    <cellStyle name="60% - Énfasis1 2" xfId="233" xr:uid="{8B6086D7-0F94-42C7-AEF8-AFC4E943B304}"/>
    <cellStyle name="60% - Énfasis2 2" xfId="234" xr:uid="{56CC3061-223D-47F9-B16F-FD3738F23657}"/>
    <cellStyle name="60% - Énfasis3 2" xfId="235" xr:uid="{9213A31E-B7CB-40D2-AEDE-1CB0E2491664}"/>
    <cellStyle name="60% - Énfasis4 2" xfId="236" xr:uid="{EB28991C-EB55-434A-AC04-8FE71A1A4919}"/>
    <cellStyle name="60% - Énfasis5 2" xfId="237" xr:uid="{A80209E5-C9F8-408B-A5D5-EADA544E93CA}"/>
    <cellStyle name="60% - Énfasis6 2" xfId="238" xr:uid="{CF96C924-15D8-48FA-BD07-CF01545CD160}"/>
    <cellStyle name="Bueno" xfId="201" builtinId="26" customBuiltin="1"/>
    <cellStyle name="Cálculo" xfId="205" builtinId="22" customBuiltin="1"/>
    <cellStyle name="Celda de comprobación" xfId="207" builtinId="23" customBuiltin="1"/>
    <cellStyle name="Celda vinculada" xfId="206" builtinId="24" customBuiltin="1"/>
    <cellStyle name="Encabezado 1" xfId="197" builtinId="16" customBuiltin="1"/>
    <cellStyle name="Encabezado 4" xfId="200" builtinId="19" customBuiltin="1"/>
    <cellStyle name="Énfasis1" xfId="212" builtinId="29" customBuiltin="1"/>
    <cellStyle name="Énfasis2" xfId="215" builtinId="33" customBuiltin="1"/>
    <cellStyle name="Énfasis3" xfId="218" builtinId="37" customBuiltin="1"/>
    <cellStyle name="Énfasis4" xfId="221" builtinId="41" customBuiltin="1"/>
    <cellStyle name="Énfasis5" xfId="224" builtinId="45" customBuiltin="1"/>
    <cellStyle name="Énfasis6" xfId="227" builtinId="49" customBuiltin="1"/>
    <cellStyle name="Entrada" xfId="203" builtinId="20" customBuiltin="1"/>
    <cellStyle name="Incorrecto" xfId="202" builtinId="27" customBuiltin="1"/>
    <cellStyle name="Millares" xfId="1" builtinId="3"/>
    <cellStyle name="Millares [0]" xfId="66" builtinId="6"/>
    <cellStyle name="Millares [0] 2" xfId="65" xr:uid="{2BC69F60-C6F4-4830-8D01-CC7EC06687B1}"/>
    <cellStyle name="Millares [0] 2 2" xfId="239" xr:uid="{317CC6EC-2E47-4408-B5D0-245EBD154252}"/>
    <cellStyle name="Millares [0] 3" xfId="190" xr:uid="{A95ED020-334E-49D0-A0F0-066D4F8ED889}"/>
    <cellStyle name="Millares 10" xfId="194" xr:uid="{5FBF3C86-D4C1-4BE8-9A07-7064B6523110}"/>
    <cellStyle name="Millares 10 2" xfId="241" xr:uid="{935995F6-1D8A-4E87-BECD-3ACAE64836F7}"/>
    <cellStyle name="Millares 11" xfId="196" xr:uid="{B78D2309-19B3-4668-861F-EF97102DC22E}"/>
    <cellStyle name="Millares 11 2" xfId="25" xr:uid="{5D137D53-6EAE-439E-8471-870364A667A6}"/>
    <cellStyle name="Millares 11 2 2" xfId="56" xr:uid="{CDF95B42-EBFB-48BB-A37A-C5B982DD96CA}"/>
    <cellStyle name="Millares 11 2 2 2" xfId="177" xr:uid="{BC2E0B50-5D5A-474F-9ACB-763A420CA32C}"/>
    <cellStyle name="Millares 11 2 3" xfId="90" xr:uid="{65EDBF91-D4D4-41CB-B92B-14388E805C3B}"/>
    <cellStyle name="Millares 11 2 4" xfId="145" xr:uid="{AD74F160-C9E7-49B2-A4CB-BFE1EA2E90EF}"/>
    <cellStyle name="Millares 11 2 5" xfId="275" xr:uid="{5D35792B-E47E-4C80-AD7A-2D615CA86933}"/>
    <cellStyle name="Millares 12" xfId="249" xr:uid="{E0E9B289-ED91-42E7-BB7E-08EF848722AD}"/>
    <cellStyle name="Millares 2" xfId="34" xr:uid="{A191590B-E37A-46D7-AD87-577BDAFA2727}"/>
    <cellStyle name="Millares 2 2" xfId="154" xr:uid="{C3CBD324-591C-4496-9A2E-46170A615264}"/>
    <cellStyle name="Millares 2 2 2 2" xfId="117" xr:uid="{8CFF41D6-5919-4427-8709-7195B7E6FE51}"/>
    <cellStyle name="Millares 2 3" xfId="114" xr:uid="{65A2DAC1-8AB9-414A-8F68-0123E4CB9E54}"/>
    <cellStyle name="Millares 2 3 2" xfId="116" xr:uid="{8FAB1DD0-5CE8-4B60-B830-F6B3FF9777BB}"/>
    <cellStyle name="Millares 2 4" xfId="242" xr:uid="{513EA7B8-CE77-4DFB-90DA-1D60A87AA381}"/>
    <cellStyle name="Millares 2 5" xfId="285" xr:uid="{A1B49819-FB57-4403-AEA8-1128B5A5DFDE}"/>
    <cellStyle name="Millares 28" xfId="243" xr:uid="{EB847EA7-FD90-45AD-88F6-BD72FB62015F}"/>
    <cellStyle name="Millares 29" xfId="244" xr:uid="{2238CD19-A6B9-40A2-AE53-946FCDAFD7F4}"/>
    <cellStyle name="Millares 3" xfId="67" xr:uid="{06C996CA-E467-46CF-BBDF-EAF0C1C7464E}"/>
    <cellStyle name="Millares 3 2" xfId="251" xr:uid="{19BBA1BF-5B92-46D2-9EA9-AE5764438562}"/>
    <cellStyle name="Millares 30" xfId="245" xr:uid="{786CBA16-CB26-48EE-A107-328A2412104A}"/>
    <cellStyle name="Millares 33" xfId="4" xr:uid="{CDD779A5-2A74-429F-AC4F-165B5D9C7303}"/>
    <cellStyle name="Millares 33 2" xfId="36" xr:uid="{5CBA5526-A4D4-4846-99FF-CB46DE785E16}"/>
    <cellStyle name="Millares 33 2 2" xfId="157" xr:uid="{E9AEF55B-51B5-43EE-B8F1-248D88454607}"/>
    <cellStyle name="Millares 33 3" xfId="70" xr:uid="{1D68424F-3C20-4498-B0C9-686854F8F041}"/>
    <cellStyle name="Millares 33 4" xfId="124" xr:uid="{234E98BD-BCB9-4032-82D3-12D5B7D33697}"/>
    <cellStyle name="Millares 33 5" xfId="254" xr:uid="{B64458E4-5FAE-4EF2-920A-522820BBE4D0}"/>
    <cellStyle name="Millares 4" xfId="118" xr:uid="{C08B1A42-DCBC-4CE7-BCB6-38C8D5EC9F93}"/>
    <cellStyle name="Millares 41 2" xfId="8" xr:uid="{6F3D0699-5E30-4D52-A73B-7DD7AF4B3F48}"/>
    <cellStyle name="Millares 41 2 2" xfId="39" xr:uid="{ADA38B03-C4FB-4104-B0D4-A6D9704F086E}"/>
    <cellStyle name="Millares 41 2 2 2" xfId="160" xr:uid="{0C0ACAA5-8ABE-46E7-853B-6703B631201D}"/>
    <cellStyle name="Millares 41 2 3" xfId="73" xr:uid="{C692BC98-A11E-4094-83F4-FDBC75C44E1D}"/>
    <cellStyle name="Millares 41 2 4" xfId="128" xr:uid="{895F0EAF-2833-46BA-B68F-9F32D0814418}"/>
    <cellStyle name="Millares 41 2 5" xfId="258" xr:uid="{3771C322-2F2A-48B0-B130-DC7111BBF841}"/>
    <cellStyle name="Millares 45 2" xfId="9" xr:uid="{40AE9387-1C97-4FCA-91D0-C786CCD39D38}"/>
    <cellStyle name="Millares 45 2 2" xfId="40" xr:uid="{1CF581A9-CFE8-4A95-94B3-B94E6014DBB4}"/>
    <cellStyle name="Millares 45 2 2 2" xfId="161" xr:uid="{21C62991-EBAA-48C7-BBB2-63E674D26DC5}"/>
    <cellStyle name="Millares 45 2 3" xfId="74" xr:uid="{6B7C12EB-DC7A-43C7-923A-7F140E85C74E}"/>
    <cellStyle name="Millares 45 2 4" xfId="129" xr:uid="{254E3EF6-68B5-457C-8396-49187F18EBF1}"/>
    <cellStyle name="Millares 45 2 5" xfId="259" xr:uid="{DDCF369C-A92B-4A54-9D16-690184DD5CF6}"/>
    <cellStyle name="Millares 46 2" xfId="12" xr:uid="{BBEA1E51-0D53-4D4F-BC13-2AE952197596}"/>
    <cellStyle name="Millares 46 2 2" xfId="43" xr:uid="{C2ACA54A-9C94-4376-8AAD-95EF2EAFA861}"/>
    <cellStyle name="Millares 46 2 2 2" xfId="164" xr:uid="{EDFF9ECD-364A-46C0-A0A3-3A8349322741}"/>
    <cellStyle name="Millares 46 2 3" xfId="77" xr:uid="{01300354-F45D-457E-858A-87204C8192E8}"/>
    <cellStyle name="Millares 46 2 4" xfId="132" xr:uid="{EC8DC80B-DD4C-42A2-A0EC-D910986D4B41}"/>
    <cellStyle name="Millares 46 2 5" xfId="262" xr:uid="{E013B18F-735A-470D-A381-A9240DFBF6BF}"/>
    <cellStyle name="Millares 47 2" xfId="10" xr:uid="{88CC718B-165F-4270-8545-EEE47B61D082}"/>
    <cellStyle name="Millares 47 2 2" xfId="41" xr:uid="{88F5D097-BB1A-4112-BCD9-82D9F0543D7D}"/>
    <cellStyle name="Millares 47 2 2 2" xfId="162" xr:uid="{F0F66A62-8036-4CDC-B165-BDB93F197F71}"/>
    <cellStyle name="Millares 47 2 3" xfId="75" xr:uid="{63C94C1E-76DC-42FA-8637-537FAB99A83D}"/>
    <cellStyle name="Millares 47 2 4" xfId="130" xr:uid="{68B05123-08BC-4A4D-9A10-7000068DE209}"/>
    <cellStyle name="Millares 47 2 5" xfId="260" xr:uid="{0885519D-AA90-403D-B28A-54F60C5ED5D9}"/>
    <cellStyle name="Millares 5" xfId="121" xr:uid="{E443E193-1EB8-441B-BB8A-3BCB41F2EFEC}"/>
    <cellStyle name="Millares 5 2" xfId="5" xr:uid="{18C18CDC-6591-47AE-8227-1D75D8D1995A}"/>
    <cellStyle name="Millares 5 2 2" xfId="6" xr:uid="{C7AF3BEF-6680-42BB-A907-232E26164710}"/>
    <cellStyle name="Millares 5 2 2 2" xfId="37" xr:uid="{609B5C01-783D-4E64-86EB-EB446A031D8C}"/>
    <cellStyle name="Millares 5 2 2 2 2" xfId="158" xr:uid="{F142A516-9C98-4034-841D-5594599B8E94}"/>
    <cellStyle name="Millares 5 2 2 3" xfId="71" xr:uid="{FD955F6B-CBFB-46E4-9768-32E8D1D89D07}"/>
    <cellStyle name="Millares 5 2 2 4" xfId="126" xr:uid="{F8096950-7518-4F35-AD81-585FC61D59EC}"/>
    <cellStyle name="Millares 5 2 2 5" xfId="256" xr:uid="{048DE20F-931D-40F9-820A-A2A73ACBC239}"/>
    <cellStyle name="Millares 5 2 3" xfId="255" xr:uid="{5707E99E-3662-4DBB-B65F-0290995B5088}"/>
    <cellStyle name="Millares 50 2" xfId="11" xr:uid="{A4CDFD6F-2DD4-4102-A2AB-FDE4A12AD238}"/>
    <cellStyle name="Millares 50 2 2" xfId="42" xr:uid="{A5F7BFA7-067A-4A8F-9DEC-92D312F2232E}"/>
    <cellStyle name="Millares 50 2 2 2" xfId="163" xr:uid="{4C0D06B4-AF9E-4790-B517-8CA08D10A4A1}"/>
    <cellStyle name="Millares 50 2 3" xfId="76" xr:uid="{E13F06D7-3ED4-47B4-8AE4-BC7F73444194}"/>
    <cellStyle name="Millares 50 2 4" xfId="131" xr:uid="{5AC8E3AF-4C59-416C-BDC9-11438A3E9B5D}"/>
    <cellStyle name="Millares 50 2 5" xfId="261" xr:uid="{D4714C24-6AC9-431B-B1EE-C331C9D445F3}"/>
    <cellStyle name="Millares 52 2" xfId="14" xr:uid="{0E082A16-4390-4509-91BA-75C49E7AAB30}"/>
    <cellStyle name="Millares 52 2 2" xfId="45" xr:uid="{FA7E7B26-D56F-48D0-84C0-B082BD6EF0D1}"/>
    <cellStyle name="Millares 52 2 2 2" xfId="166" xr:uid="{CB07370D-47FE-4416-9837-A9F8A56FA779}"/>
    <cellStyle name="Millares 52 2 3" xfId="79" xr:uid="{7D56B7A0-1BD7-46D1-9798-78B85AD0C7B8}"/>
    <cellStyle name="Millares 52 2 4" xfId="134" xr:uid="{86C561AC-7E9F-4233-9F3C-F0183A207183}"/>
    <cellStyle name="Millares 52 2 5" xfId="264" xr:uid="{B9C44C75-9CC6-448A-A279-E1E7A9907C16}"/>
    <cellStyle name="Millares 58 2" xfId="15" xr:uid="{461F5467-3D66-4E3C-A9D0-79F0C1995405}"/>
    <cellStyle name="Millares 58 2 2" xfId="46" xr:uid="{AC75C216-5E83-4738-9A9D-504E24F009E7}"/>
    <cellStyle name="Millares 58 2 2 2" xfId="167" xr:uid="{7536134B-88F6-4F54-AD90-3C2ADC41588E}"/>
    <cellStyle name="Millares 58 2 3" xfId="80" xr:uid="{6C5E95FF-D902-4E8A-BE5E-B82C47F9DEB4}"/>
    <cellStyle name="Millares 58 2 4" xfId="135" xr:uid="{475D48AB-0577-487E-B0DF-2EF0050DD49A}"/>
    <cellStyle name="Millares 58 2 5" xfId="265" xr:uid="{DA4DF0F0-4D14-4A39-B7D5-691A6F0EE518}"/>
    <cellStyle name="Millares 6" xfId="123" xr:uid="{F8966F7C-89F3-4D2A-80B7-3810B1E48497}"/>
    <cellStyle name="Millares 64" xfId="7" xr:uid="{421DE1D2-AE27-4666-9823-7AFE312C380F}"/>
    <cellStyle name="Millares 64 2" xfId="38" xr:uid="{374F91D7-3BED-4720-B22C-64D67068A15A}"/>
    <cellStyle name="Millares 64 2 2" xfId="159" xr:uid="{DB01028A-BBC4-4AD6-96CC-A1AA0AB4DAFB}"/>
    <cellStyle name="Millares 64 3" xfId="72" xr:uid="{31311462-6FCB-4F8A-B314-75E326B9C6BF}"/>
    <cellStyle name="Millares 64 4" xfId="127" xr:uid="{A03DC7E2-3BA0-4C0A-80BC-E6FEB635AF60}"/>
    <cellStyle name="Millares 64 5" xfId="257" xr:uid="{82E5CB73-0BC5-446B-97BA-3198D54B5C44}"/>
    <cellStyle name="Millares 65" xfId="16" xr:uid="{3193CA6E-D321-4845-B860-99DA1A181920}"/>
    <cellStyle name="Millares 65 2" xfId="47" xr:uid="{23D0FF51-A2A8-47C8-BA8E-C21029CD9993}"/>
    <cellStyle name="Millares 65 2 2" xfId="168" xr:uid="{A014F16F-1CFC-4609-A912-3B0BD7D419A4}"/>
    <cellStyle name="Millares 65 3" xfId="81" xr:uid="{DB3AE748-8657-4626-AEED-5C46EB3B6C77}"/>
    <cellStyle name="Millares 65 4" xfId="136" xr:uid="{4E99A017-B775-45CB-849D-E690FA44F389}"/>
    <cellStyle name="Millares 65 5" xfId="266" xr:uid="{2AC9876C-4550-42DC-8565-5E9AF4E5F5E0}"/>
    <cellStyle name="Millares 66" xfId="17" xr:uid="{151D5587-D18C-41EF-863E-A21292BFCDCE}"/>
    <cellStyle name="Millares 66 2" xfId="48" xr:uid="{A6D2FE26-F70B-45B7-B786-889147E5E906}"/>
    <cellStyle name="Millares 66 2 2" xfId="169" xr:uid="{F9FD83DE-10FA-4804-BAB4-648ADFAFB252}"/>
    <cellStyle name="Millares 66 3" xfId="82" xr:uid="{C0535B92-2160-4A18-9BC0-A86AD9478570}"/>
    <cellStyle name="Millares 66 4" xfId="137" xr:uid="{E758B822-DF42-445C-A769-A5345F277452}"/>
    <cellStyle name="Millares 66 5" xfId="267" xr:uid="{9A801638-F126-4F4F-A276-A4081D63182F}"/>
    <cellStyle name="Millares 7" xfId="186" xr:uid="{929C21E3-D20F-4508-B5B1-E60524238BE3}"/>
    <cellStyle name="Millares 71" xfId="18" xr:uid="{9BDFBC1C-17B9-480B-ABD8-24480D1FB795}"/>
    <cellStyle name="Millares 71 2" xfId="49" xr:uid="{1EED12BB-71D7-463A-AAAD-0A3D2090D481}"/>
    <cellStyle name="Millares 71 2 2" xfId="170" xr:uid="{FB7410ED-4AC9-46C2-86C7-46E90138861E}"/>
    <cellStyle name="Millares 71 3" xfId="83" xr:uid="{8FC56267-A849-4C2B-A03B-9C6433319137}"/>
    <cellStyle name="Millares 71 4" xfId="138" xr:uid="{7F925FDF-5CAE-4B75-899D-8AA8DF280D21}"/>
    <cellStyle name="Millares 71 5" xfId="268" xr:uid="{7318BFFA-A6BA-41A8-80DC-F12586B15EE7}"/>
    <cellStyle name="Millares 72" xfId="19" xr:uid="{86BE3076-23D8-41A0-964E-3406F84F2D65}"/>
    <cellStyle name="Millares 72 2" xfId="50" xr:uid="{989EE810-500F-4663-93D7-53175F5494CD}"/>
    <cellStyle name="Millares 72 2 2" xfId="171" xr:uid="{D2CC0EAD-797B-4A9D-A1A9-45E857CCFC71}"/>
    <cellStyle name="Millares 72 3" xfId="84" xr:uid="{AEEB9A03-9BDD-43E3-9D06-5EFF6096C3E3}"/>
    <cellStyle name="Millares 72 4" xfId="139" xr:uid="{ADF2F674-9264-4A13-846D-E454C28E51DF}"/>
    <cellStyle name="Millares 72 5" xfId="269" xr:uid="{EFB01645-2D57-4068-9B72-CC61FB1C44FE}"/>
    <cellStyle name="Millares 73" xfId="20" xr:uid="{C33A22B8-87C7-4A77-9733-96137F65E22F}"/>
    <cellStyle name="Millares 73 2" xfId="51" xr:uid="{7138A3F2-36A6-48E5-B64B-C37138A27F4B}"/>
    <cellStyle name="Millares 73 2 2" xfId="172" xr:uid="{ED7F1441-DE6F-4331-8AEE-6073F8CD76AC}"/>
    <cellStyle name="Millares 73 3" xfId="85" xr:uid="{5BB6146C-8002-421E-80E8-9A3F592D97A1}"/>
    <cellStyle name="Millares 73 4" xfId="140" xr:uid="{3F61D3E8-BF35-43D8-AEA3-0B5041F49738}"/>
    <cellStyle name="Millares 73 5" xfId="270" xr:uid="{C7944F1C-1AE5-4B37-9005-E71A842CBD51}"/>
    <cellStyle name="Millares 74" xfId="21" xr:uid="{1475F620-AA96-4D83-9DC2-6664264AF89A}"/>
    <cellStyle name="Millares 74 2" xfId="52" xr:uid="{D9BAC171-037C-40C1-A9A0-6EC36F7E5F61}"/>
    <cellStyle name="Millares 74 2 2" xfId="173" xr:uid="{78ACB6F6-D714-4910-8D8B-4F03CD94E28D}"/>
    <cellStyle name="Millares 74 3" xfId="86" xr:uid="{6C14D56B-D203-4EDF-A129-70E09C222919}"/>
    <cellStyle name="Millares 74 4" xfId="141" xr:uid="{74CC4A26-4E07-4904-82BE-544D9B3E0840}"/>
    <cellStyle name="Millares 74 5" xfId="271" xr:uid="{47D92FC5-2EAF-4078-B7C4-C96EDD54A537}"/>
    <cellStyle name="Millares 78" xfId="22" xr:uid="{B669A8BA-1857-4DBA-A210-7BEE9FF998AE}"/>
    <cellStyle name="Millares 78 2" xfId="53" xr:uid="{D7A8F55A-8E9F-4CB9-9D4A-B7D70F5A0D0F}"/>
    <cellStyle name="Millares 78 2 2" xfId="174" xr:uid="{F07A6DCE-29FF-4420-B28F-C69271E524E8}"/>
    <cellStyle name="Millares 78 3" xfId="87" xr:uid="{1D69DD77-D92D-4644-BF71-20C2BFE7305B}"/>
    <cellStyle name="Millares 78 4" xfId="142" xr:uid="{8381AA60-E149-41C4-AB23-5059F6067179}"/>
    <cellStyle name="Millares 78 5" xfId="272" xr:uid="{94AFB3EF-751F-4303-BCEB-E93D728F026D}"/>
    <cellStyle name="Millares 79" xfId="23" xr:uid="{F08AA3CA-ABB9-4982-8587-70FF0298A544}"/>
    <cellStyle name="Millares 79 2" xfId="54" xr:uid="{64E891C9-6322-4753-A09D-8F74B46535BB}"/>
    <cellStyle name="Millares 79 2 2" xfId="175" xr:uid="{D071CCD0-DB06-4CA3-9895-6E4CA13257C5}"/>
    <cellStyle name="Millares 79 3" xfId="88" xr:uid="{B35B1366-EE1B-4248-B1A9-BDD425772049}"/>
    <cellStyle name="Millares 79 4" xfId="143" xr:uid="{082746BA-BF05-4120-93AF-DD4812BEAE0E}"/>
    <cellStyle name="Millares 79 5" xfId="273" xr:uid="{F970ACD1-E36D-4493-A818-528BD735D82F}"/>
    <cellStyle name="Millares 8" xfId="189" xr:uid="{0315CD5D-C1E8-437A-8842-70DCBF93F842}"/>
    <cellStyle name="Millares 80" xfId="24" xr:uid="{5D6A59B5-37E6-435A-A9C3-45B84969F9AC}"/>
    <cellStyle name="Millares 80 2" xfId="55" xr:uid="{7AD1262F-3875-491C-8D0E-76298B835CD7}"/>
    <cellStyle name="Millares 80 2 2" xfId="176" xr:uid="{BC518353-B0F9-4326-8A2C-B23B2782FD9F}"/>
    <cellStyle name="Millares 80 3" xfId="89" xr:uid="{C7EB4723-27F0-4ED1-BA67-86806FF1A349}"/>
    <cellStyle name="Millares 80 4" xfId="144" xr:uid="{B74A481B-7565-43A8-AED5-C6DF83275802}"/>
    <cellStyle name="Millares 80 5" xfId="274" xr:uid="{7D3679F0-D0AC-4C7A-BE96-2B7270FCFF1F}"/>
    <cellStyle name="Millares 85" xfId="27" xr:uid="{5DD76565-BCC8-4AC7-9573-46DD30146453}"/>
    <cellStyle name="Millares 85 2" xfId="58" xr:uid="{ADD51269-7AB4-4E1D-B9F7-8B66720D076C}"/>
    <cellStyle name="Millares 85 2 2" xfId="179" xr:uid="{CDD44AF2-AFB7-4B6E-8C69-2339000BF082}"/>
    <cellStyle name="Millares 85 3" xfId="92" xr:uid="{7555CDE8-9AFD-4C9D-9FD6-DCF4CD0516CE}"/>
    <cellStyle name="Millares 85 4" xfId="147" xr:uid="{C5364B7B-4567-4516-9D01-BACDCB0B552A}"/>
    <cellStyle name="Millares 85 5" xfId="277" xr:uid="{BB41F7EA-ABFD-4703-84E4-371BCD76E763}"/>
    <cellStyle name="Millares 89" xfId="28" xr:uid="{948DA739-357A-4E0E-955F-412A752450DA}"/>
    <cellStyle name="Millares 89 2" xfId="59" xr:uid="{6B527892-B831-4388-8E3C-42E51A6CFFCC}"/>
    <cellStyle name="Millares 89 2 2" xfId="180" xr:uid="{BF8B35AC-F6D4-419E-B1A0-A04218B716A7}"/>
    <cellStyle name="Millares 89 3" xfId="93" xr:uid="{8E730E24-81BA-4778-AEF3-8A2F516361DD}"/>
    <cellStyle name="Millares 89 4" xfId="148" xr:uid="{52978361-10AC-465B-B002-644C6FC3E749}"/>
    <cellStyle name="Millares 89 5" xfId="278" xr:uid="{7BC1D6E5-C757-41B5-8380-1E64B6966427}"/>
    <cellStyle name="Millares 9" xfId="192" xr:uid="{329BF748-2460-4190-8E38-1D167F871383}"/>
    <cellStyle name="Millares 90" xfId="29" xr:uid="{2AB144F6-5DA7-4FF4-B4AA-FAF2F81AEEDB}"/>
    <cellStyle name="Millares 90 2" xfId="60" xr:uid="{C42B1373-DD01-49CA-9C61-3E65AB55655F}"/>
    <cellStyle name="Millares 90 2 2" xfId="181" xr:uid="{C73AE4A3-6597-47B5-B7CC-FA712101D2B4}"/>
    <cellStyle name="Millares 90 3" xfId="94" xr:uid="{D1C8CACC-1062-4448-8841-5A7933E3A60C}"/>
    <cellStyle name="Millares 90 4" xfId="149" xr:uid="{F4A9B62D-0564-41E7-8007-6696A78E2729}"/>
    <cellStyle name="Millares 90 5" xfId="279" xr:uid="{483152A1-AF3A-4147-B902-B5C0509CAD03}"/>
    <cellStyle name="Millares 91" xfId="30" xr:uid="{3EEF2659-CB5E-4CFF-AEDF-B3144F4968A2}"/>
    <cellStyle name="Millares 91 2" xfId="61" xr:uid="{1DFF8375-6024-450F-9DBA-6B9707B46B9E}"/>
    <cellStyle name="Millares 91 2 2" xfId="182" xr:uid="{849939F3-BB1D-46C7-8A03-05115AA6151C}"/>
    <cellStyle name="Millares 91 3" xfId="95" xr:uid="{5A6D992C-7F6A-491E-8862-06EABD494A8F}"/>
    <cellStyle name="Millares 91 4" xfId="150" xr:uid="{EB66A736-DAC3-442B-82BF-1C691E0FC5DE}"/>
    <cellStyle name="Millares 91 5" xfId="280" xr:uid="{08C43FEA-3AEE-4BBC-A3C4-2BBDEB067853}"/>
    <cellStyle name="Millares 93" xfId="32" xr:uid="{E985B4CD-DB67-43FA-88BF-836393208AA1}"/>
    <cellStyle name="Millares 93 2" xfId="63" xr:uid="{BC88B89C-0F2B-420D-9AF6-E600C26A8194}"/>
    <cellStyle name="Millares 93 2 2" xfId="184" xr:uid="{4C260CBB-E5AE-4483-A289-2168CD141CF8}"/>
    <cellStyle name="Millares 93 3" xfId="97" xr:uid="{EDC3A50D-79DD-4F39-BBD4-D81749096C27}"/>
    <cellStyle name="Millares 93 4" xfId="152" xr:uid="{9FF4356E-0039-4D72-95B3-FC3C2520C310}"/>
    <cellStyle name="Millares 93 5" xfId="282" xr:uid="{F83836E8-2C4F-47EC-B4EE-540144A8B760}"/>
    <cellStyle name="Moneda" xfId="2" builtinId="4"/>
    <cellStyle name="Moneda [0] 2" xfId="69" xr:uid="{A14682D4-50AB-4E56-A275-8E315214EF2C}"/>
    <cellStyle name="Moneda [0] 2 2" xfId="156" xr:uid="{462FDC1D-ED34-485F-80D6-DECD900414B3}"/>
    <cellStyle name="Moneda [0] 2 3" xfId="253" xr:uid="{73047696-8B16-4254-9923-7002AC0C8887}"/>
    <cellStyle name="Moneda [0] 3" xfId="120" xr:uid="{B3E0B768-86A9-4723-A195-77166FA085CE}"/>
    <cellStyle name="Moneda 10" xfId="101" xr:uid="{0423EA26-77FA-4F7B-9013-A725E419158D}"/>
    <cellStyle name="Moneda 11" xfId="109" xr:uid="{5D6A317C-EAF6-46E6-9DD9-8113CDF2D628}"/>
    <cellStyle name="Moneda 12" xfId="112" xr:uid="{2590C793-A277-46C7-BBC5-4E653F49BA87}"/>
    <cellStyle name="Moneda 13" xfId="187" xr:uid="{58E3A43B-1EDA-4A77-A913-B4FA89D288A3}"/>
    <cellStyle name="Moneda 14" xfId="188" xr:uid="{CDBFD811-CD1B-48AD-93F8-A3459B2E53EB}"/>
    <cellStyle name="Moneda 15" xfId="102" xr:uid="{3B2BA8FD-F4FF-4D96-A080-96AEA7BC47CB}"/>
    <cellStyle name="Moneda 16" xfId="191" xr:uid="{8429476B-0E54-47CB-BF87-B2952AE55B78}"/>
    <cellStyle name="Moneda 17" xfId="193" xr:uid="{516A0056-E742-40B7-9C66-A0C8A4670023}"/>
    <cellStyle name="Moneda 18" xfId="195" xr:uid="{F876A04D-0C6C-49E5-A3CF-88613ABB0154}"/>
    <cellStyle name="Moneda 19" xfId="230" xr:uid="{D77E0961-51AF-4A04-B51D-EF03564D0B4F}"/>
    <cellStyle name="Moneda 195" xfId="287" xr:uid="{6FC61458-1671-49A0-87E6-50AA1905E481}"/>
    <cellStyle name="Moneda 196" xfId="288" xr:uid="{EC666477-857F-436F-B890-AC8303FCF10E}"/>
    <cellStyle name="Moneda 2" xfId="13" xr:uid="{A86CC145-1AA0-4DB9-8BE1-0CB9DBCACE02}"/>
    <cellStyle name="Moneda 2 2" xfId="44" xr:uid="{60988323-8BDF-420E-B87E-FEC75D000E40}"/>
    <cellStyle name="Moneda 2 2 2" xfId="165" xr:uid="{0DB40744-003E-437D-AF7F-8CFD2547E48B}"/>
    <cellStyle name="Moneda 2 3" xfId="78" xr:uid="{0CBDB7E5-7185-4CBB-9ED2-D481F2FDA248}"/>
    <cellStyle name="Moneda 2 4" xfId="133" xr:uid="{70884CC4-5296-4173-AC12-A8E6BD2D1EF6}"/>
    <cellStyle name="Moneda 2 5" xfId="240" xr:uid="{8BB29FBA-096B-415A-AA98-418A06169321}"/>
    <cellStyle name="Moneda 2 6" xfId="263" xr:uid="{85A72F54-AEF1-4C8F-A137-F33810C8652D}"/>
    <cellStyle name="Moneda 20" xfId="105" xr:uid="{6FA3D6E3-ACA9-47CB-BB45-36D96373B8FF}"/>
    <cellStyle name="Moneda 21" xfId="104" xr:uid="{F9C8A312-4F64-4774-BF77-285CECCAF6A3}"/>
    <cellStyle name="Moneda 22" xfId="103" xr:uid="{EB72C11C-0AC1-4A94-8026-B32439C77043}"/>
    <cellStyle name="Moneda 23" xfId="108" xr:uid="{6E99755A-8361-46A0-9874-E1E57988A66D}"/>
    <cellStyle name="Moneda 24" xfId="110" xr:uid="{AB656ED8-DD67-40CB-9E27-377D21F6F7D5}"/>
    <cellStyle name="Moneda 25" xfId="113" xr:uid="{D0F7422C-A12D-4777-88DB-452C828253AC}"/>
    <cellStyle name="Moneda 26" xfId="250" xr:uid="{48B693DC-E5F6-466B-AE49-D6E07C5B0851}"/>
    <cellStyle name="Moneda 29" xfId="246" xr:uid="{F289DCD1-76A7-4412-96E6-A7C14B677D69}"/>
    <cellStyle name="Moneda 3" xfId="35" xr:uid="{AE3ED1CF-ED9D-4382-A0F3-366B7AD40FB9}"/>
    <cellStyle name="Moneda 3 2" xfId="115" xr:uid="{749A810A-C878-4B31-9B4E-3889DE5E619D}"/>
    <cellStyle name="Moneda 3 3" xfId="155" xr:uid="{2C1B22EB-14ED-4457-8C0C-7E898B76FFFC}"/>
    <cellStyle name="Moneda 3 4" xfId="284" xr:uid="{0FB06394-CB85-47E6-8BCA-FCB48DF32C7D}"/>
    <cellStyle name="Moneda 30" xfId="247" xr:uid="{29BC0F17-2EF7-46B2-900A-CF56ECC97A07}"/>
    <cellStyle name="Moneda 31" xfId="248" xr:uid="{0F051089-7AA2-4D12-8F44-06A25C47CF9B}"/>
    <cellStyle name="Moneda 4" xfId="68" xr:uid="{CE3A0EEA-3728-4C02-9D8E-7F8717321096}"/>
    <cellStyle name="Moneda 4 2" xfId="252" xr:uid="{3FBD7636-A3BD-44C0-9BD6-BB7CB3E24AD9}"/>
    <cellStyle name="Moneda 44" xfId="106" xr:uid="{99E098A3-56C7-4827-AE3E-0838C0E21731}"/>
    <cellStyle name="Moneda 45" xfId="111" xr:uid="{44FB5465-9774-43A8-A26D-EB417D7C9C58}"/>
    <cellStyle name="Moneda 5" xfId="119" xr:uid="{CAD3F561-5A74-4BD8-B912-9DB27E51973C}"/>
    <cellStyle name="Moneda 53" xfId="107" xr:uid="{C4FABC7E-7569-4E81-B459-093C4C95185B}"/>
    <cellStyle name="Moneda 6" xfId="122" xr:uid="{2BE07591-6B41-4710-8ED7-A2EAE440F9BD}"/>
    <cellStyle name="Moneda 67" xfId="26" xr:uid="{D165EEC2-5E15-4678-926A-ACC3227A78B0}"/>
    <cellStyle name="Moneda 67 2" xfId="57" xr:uid="{4D0CA401-FCBF-4636-87A8-EB2C39F4C2A1}"/>
    <cellStyle name="Moneda 67 2 2" xfId="178" xr:uid="{CB4BC258-2FBA-42F5-907E-B3374CA78949}"/>
    <cellStyle name="Moneda 67 3" xfId="91" xr:uid="{29411D38-7D1D-4366-889D-EBFA01A38EE8}"/>
    <cellStyle name="Moneda 67 4" xfId="146" xr:uid="{2A02D83C-E53E-48A2-B0FD-926FD1F59FE7}"/>
    <cellStyle name="Moneda 67 5" xfId="276" xr:uid="{2341054C-7135-4A97-8E4A-E2E1EABB1FB0}"/>
    <cellStyle name="Moneda 7" xfId="125" xr:uid="{08A41A8C-319B-4F8A-BA87-FE343DFC68A1}"/>
    <cellStyle name="Moneda 75" xfId="31" xr:uid="{9E7DA242-994D-47A1-8164-7B7F0BD69FEC}"/>
    <cellStyle name="Moneda 75 2" xfId="62" xr:uid="{83835D37-36B6-4810-9D18-A11628B31413}"/>
    <cellStyle name="Moneda 75 2 2" xfId="183" xr:uid="{3F9FEB33-7728-4DFF-91C0-27272F6491DB}"/>
    <cellStyle name="Moneda 75 3" xfId="96" xr:uid="{0C59B511-7A55-4FEA-8A39-CA8AA430DB62}"/>
    <cellStyle name="Moneda 75 4" xfId="151" xr:uid="{550455FD-7A18-44FD-85E0-300C40EB24A2}"/>
    <cellStyle name="Moneda 75 5" xfId="281" xr:uid="{27D0DC80-C493-4623-81C9-31AFE51070C9}"/>
    <cellStyle name="Moneda 76" xfId="33" xr:uid="{8F0F9D6A-3BC1-49A0-91C8-7EE1700DDB00}"/>
    <cellStyle name="Moneda 76 2" xfId="64" xr:uid="{8F4F6B3F-B7AC-4978-B827-8089E307E256}"/>
    <cellStyle name="Moneda 76 2 2" xfId="185" xr:uid="{9F284267-C963-41F9-9EC5-BDAE54B0BB48}"/>
    <cellStyle name="Moneda 76 3" xfId="98" xr:uid="{B914ED62-0D6B-4D02-A4C2-7E14650F73BE}"/>
    <cellStyle name="Moneda 76 4" xfId="153" xr:uid="{670BA0E6-6FB7-4508-9FDD-0F1FE149C9D6}"/>
    <cellStyle name="Moneda 76 5" xfId="283" xr:uid="{F865B211-4E93-4820-AE0C-823855CFBACC}"/>
    <cellStyle name="Moneda 8" xfId="100" xr:uid="{DABD6209-8C45-464A-A7A2-0A9E89495364}"/>
    <cellStyle name="Moneda 9" xfId="99" xr:uid="{F62DD667-E6C2-40E1-8E2E-CD38A6FA66C7}"/>
    <cellStyle name="Neutral 2" xfId="232" xr:uid="{CD0D46F3-CAD7-47FB-851D-5AFAD4AB8778}"/>
    <cellStyle name="Normal" xfId="0" builtinId="0"/>
    <cellStyle name="Normal 3" xfId="286" xr:uid="{5F564D26-ECE2-4042-9A1E-FFD09B48D1F4}"/>
    <cellStyle name="Notas" xfId="209" builtinId="10" customBuiltin="1"/>
    <cellStyle name="Porcentaje" xfId="3" builtinId="5"/>
    <cellStyle name="Salida" xfId="204" builtinId="21" customBuiltin="1"/>
    <cellStyle name="Texto de advertencia" xfId="208" builtinId="11" customBuiltin="1"/>
    <cellStyle name="Texto explicativo" xfId="210" builtinId="53" customBuiltin="1"/>
    <cellStyle name="Título 2" xfId="198" builtinId="17" customBuiltin="1"/>
    <cellStyle name="Título 3" xfId="199" builtinId="18" customBuiltin="1"/>
    <cellStyle name="Título 4" xfId="231" xr:uid="{70B727C4-065D-4F43-9C5B-B08E7313EFA1}"/>
    <cellStyle name="Total" xfId="211" builtinId="25" customBuiltin="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E2CA5B5B-2AC7-4C86-B720-2ABB9C6B08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15</xdr:row>
      <xdr:rowOff>78442</xdr:rowOff>
    </xdr:from>
    <xdr:to>
      <xdr:col>10</xdr:col>
      <xdr:colOff>22411</xdr:colOff>
      <xdr:row>15</xdr:row>
      <xdr:rowOff>438442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B48B38F5-E00A-40DB-89DB-C156FA922572}"/>
            </a:ext>
          </a:extLst>
        </xdr:cNvPr>
        <xdr:cNvSpPr/>
      </xdr:nvSpPr>
      <xdr:spPr>
        <a:xfrm>
          <a:off x="1371600" y="3383617"/>
          <a:ext cx="3946711" cy="360000"/>
        </a:xfrm>
        <a:prstGeom prst="roundRect">
          <a:avLst/>
        </a:prstGeom>
        <a:solidFill>
          <a:srgbClr val="0074B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CO" sz="1000">
              <a:latin typeface="Century Gothic" panose="020B0502020202020204" pitchFamily="34" charset="0"/>
            </a:rPr>
            <a:t>Proceso</a:t>
          </a:r>
          <a:r>
            <a:rPr lang="es-CO" sz="1000" baseline="0">
              <a:latin typeface="Century Gothic" panose="020B0502020202020204" pitchFamily="34" charset="0"/>
            </a:rPr>
            <a:t> en el que se encuentre la facturación </a:t>
          </a:r>
        </a:p>
      </xdr:txBody>
    </xdr:sp>
    <xdr:clientData/>
  </xdr:twoCellAnchor>
  <xdr:twoCellAnchor>
    <xdr:from>
      <xdr:col>11</xdr:col>
      <xdr:colOff>47625</xdr:colOff>
      <xdr:row>15</xdr:row>
      <xdr:rowOff>47625</xdr:rowOff>
    </xdr:from>
    <xdr:to>
      <xdr:col>12</xdr:col>
      <xdr:colOff>0</xdr:colOff>
      <xdr:row>15</xdr:row>
      <xdr:rowOff>407625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01E0253D-7FB9-45DC-8518-9F1472B245A8}"/>
            </a:ext>
          </a:extLst>
        </xdr:cNvPr>
        <xdr:cNvSpPr/>
      </xdr:nvSpPr>
      <xdr:spPr>
        <a:xfrm>
          <a:off x="5410200" y="3352800"/>
          <a:ext cx="0" cy="360000"/>
        </a:xfrm>
        <a:prstGeom prst="roundRect">
          <a:avLst/>
        </a:prstGeom>
        <a:solidFill>
          <a:srgbClr val="0074B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s-CO" sz="1000"/>
            <a:t>Cantidad Facturas</a:t>
          </a:r>
        </a:p>
      </xdr:txBody>
    </xdr:sp>
    <xdr:clientData/>
  </xdr:twoCellAnchor>
  <xdr:twoCellAnchor>
    <xdr:from>
      <xdr:col>12</xdr:col>
      <xdr:colOff>28575</xdr:colOff>
      <xdr:row>15</xdr:row>
      <xdr:rowOff>78442</xdr:rowOff>
    </xdr:from>
    <xdr:to>
      <xdr:col>13</xdr:col>
      <xdr:colOff>1</xdr:colOff>
      <xdr:row>15</xdr:row>
      <xdr:rowOff>438442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58429214-9CB4-4768-B068-E062A289D80D}"/>
            </a:ext>
          </a:extLst>
        </xdr:cNvPr>
        <xdr:cNvSpPr/>
      </xdr:nvSpPr>
      <xdr:spPr>
        <a:xfrm>
          <a:off x="5438775" y="3383617"/>
          <a:ext cx="914401" cy="360000"/>
        </a:xfrm>
        <a:prstGeom prst="roundRect">
          <a:avLst/>
        </a:prstGeom>
        <a:solidFill>
          <a:srgbClr val="0074B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CO" sz="1000">
              <a:latin typeface="Century Gothic" panose="020B0502020202020204" pitchFamily="34" charset="0"/>
            </a:rPr>
            <a:t>Vr.</a:t>
          </a:r>
          <a:r>
            <a:rPr lang="es-CO" sz="1000" baseline="0">
              <a:latin typeface="Century Gothic" panose="020B0502020202020204" pitchFamily="34" charset="0"/>
            </a:rPr>
            <a:t> IPS + Medicamentos</a:t>
          </a:r>
          <a:endParaRPr lang="es-CO" sz="10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14</xdr:col>
      <xdr:colOff>38099</xdr:colOff>
      <xdr:row>15</xdr:row>
      <xdr:rowOff>78442</xdr:rowOff>
    </xdr:from>
    <xdr:to>
      <xdr:col>15</xdr:col>
      <xdr:colOff>0</xdr:colOff>
      <xdr:row>15</xdr:row>
      <xdr:rowOff>438442</xdr:rowOff>
    </xdr:to>
    <xdr:sp macro="" textlink="">
      <xdr:nvSpPr>
        <xdr:cNvPr id="5" name="Rectángulo: esquinas redondeadas 4">
          <a:extLst>
            <a:ext uri="{FF2B5EF4-FFF2-40B4-BE49-F238E27FC236}">
              <a16:creationId xmlns:a16="http://schemas.microsoft.com/office/drawing/2014/main" id="{2E6EBEC3-1EEA-4279-B936-F850D44064E5}"/>
            </a:ext>
          </a:extLst>
        </xdr:cNvPr>
        <xdr:cNvSpPr/>
      </xdr:nvSpPr>
      <xdr:spPr>
        <a:xfrm>
          <a:off x="6505574" y="3383617"/>
          <a:ext cx="904876" cy="360000"/>
        </a:xfrm>
        <a:prstGeom prst="roundRect">
          <a:avLst/>
        </a:prstGeom>
        <a:solidFill>
          <a:srgbClr val="0074B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CO" sz="1000">
              <a:latin typeface="Century Gothic" panose="020B0502020202020204" pitchFamily="34" charset="0"/>
            </a:rPr>
            <a:t>Vr.</a:t>
          </a:r>
          <a:r>
            <a:rPr lang="es-CO" sz="1000" baseline="0">
              <a:latin typeface="Century Gothic" panose="020B0502020202020204" pitchFamily="34" charset="0"/>
            </a:rPr>
            <a:t> Total </a:t>
          </a:r>
          <a:endParaRPr lang="es-CO" sz="10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15</xdr:col>
      <xdr:colOff>112058</xdr:colOff>
      <xdr:row>15</xdr:row>
      <xdr:rowOff>78442</xdr:rowOff>
    </xdr:from>
    <xdr:to>
      <xdr:col>16</xdr:col>
      <xdr:colOff>896470</xdr:colOff>
      <xdr:row>15</xdr:row>
      <xdr:rowOff>438442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ED485005-87BD-4DB1-9209-75682EEEE488}"/>
            </a:ext>
          </a:extLst>
        </xdr:cNvPr>
        <xdr:cNvSpPr/>
      </xdr:nvSpPr>
      <xdr:spPr>
        <a:xfrm>
          <a:off x="7522508" y="3383617"/>
          <a:ext cx="898712" cy="360000"/>
        </a:xfrm>
        <a:prstGeom prst="roundRect">
          <a:avLst/>
        </a:prstGeom>
        <a:solidFill>
          <a:srgbClr val="009F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CO" sz="1000">
              <a:latin typeface="Century Gothic" panose="020B0502020202020204" pitchFamily="34" charset="0"/>
            </a:rPr>
            <a:t>% Análisis</a:t>
          </a:r>
          <a:r>
            <a:rPr lang="es-CO" sz="1000" baseline="0">
              <a:latin typeface="Century Gothic" panose="020B0502020202020204" pitchFamily="34" charset="0"/>
            </a:rPr>
            <a:t> Vertical</a:t>
          </a:r>
          <a:endParaRPr lang="es-CO" sz="10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13</xdr:row>
      <xdr:rowOff>113269</xdr:rowOff>
    </xdr:from>
    <xdr:to>
      <xdr:col>17</xdr:col>
      <xdr:colOff>33618</xdr:colOff>
      <xdr:row>14</xdr:row>
      <xdr:rowOff>218923</xdr:rowOff>
    </xdr:to>
    <xdr:sp macro="" textlink="$J$12">
      <xdr:nvSpPr>
        <xdr:cNvPr id="8" name="Rectángulo: esquinas redondeadas 7">
          <a:extLst>
            <a:ext uri="{FF2B5EF4-FFF2-40B4-BE49-F238E27FC236}">
              <a16:creationId xmlns:a16="http://schemas.microsoft.com/office/drawing/2014/main" id="{47135E02-D5BF-4E33-8582-0CC7294ECF43}"/>
            </a:ext>
          </a:extLst>
        </xdr:cNvPr>
        <xdr:cNvSpPr/>
      </xdr:nvSpPr>
      <xdr:spPr>
        <a:xfrm>
          <a:off x="1371600" y="2980294"/>
          <a:ext cx="7082118" cy="324729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C2F07124-B192-475B-B388-16663D2DB07C}" type="TxLink">
            <a:rPr lang="en-US" sz="1200" b="1" i="0" u="none" strike="noStrike">
              <a:solidFill>
                <a:srgbClr val="000000"/>
              </a:solidFill>
              <a:latin typeface="Century Gothic"/>
              <a:cs typeface="Calibri"/>
            </a:rPr>
            <a:pPr algn="ctr"/>
            <a:t>CONCILIACION CUENTAS POR PAGAR  IPS CORTE DICIEMBRE 2022</a:t>
          </a:fld>
          <a:endParaRPr lang="es-CO" sz="10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17</xdr:col>
      <xdr:colOff>99471</xdr:colOff>
      <xdr:row>13</xdr:row>
      <xdr:rowOff>113269</xdr:rowOff>
    </xdr:from>
    <xdr:to>
      <xdr:col>18</xdr:col>
      <xdr:colOff>2802</xdr:colOff>
      <xdr:row>14</xdr:row>
      <xdr:rowOff>217715</xdr:rowOff>
    </xdr:to>
    <xdr:sp macro="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id="{55C35ADC-600E-4BF9-8D34-133880522275}"/>
            </a:ext>
          </a:extLst>
        </xdr:cNvPr>
        <xdr:cNvSpPr/>
      </xdr:nvSpPr>
      <xdr:spPr>
        <a:xfrm>
          <a:off x="8519571" y="2980294"/>
          <a:ext cx="3027531" cy="323521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 i="0" u="none" strike="noStrike">
              <a:solidFill>
                <a:schemeClr val="bg1"/>
              </a:solidFill>
              <a:latin typeface="Century Gothic"/>
            </a:rPr>
            <a:t>Mes</a:t>
          </a:r>
          <a:r>
            <a:rPr lang="en-US" sz="1200" b="1" i="0" u="none" strike="noStrike" baseline="0">
              <a:solidFill>
                <a:schemeClr val="bg1"/>
              </a:solidFill>
              <a:latin typeface="Century Gothic"/>
            </a:rPr>
            <a:t> Anterior</a:t>
          </a:r>
          <a:endParaRPr lang="en-US" sz="1200" b="1" i="0" u="none" strike="noStrike">
            <a:solidFill>
              <a:schemeClr val="bg1"/>
            </a:solidFill>
            <a:latin typeface="Century Gothic"/>
          </a:endParaRPr>
        </a:p>
      </xdr:txBody>
    </xdr:sp>
    <xdr:clientData/>
  </xdr:twoCellAnchor>
  <xdr:twoCellAnchor>
    <xdr:from>
      <xdr:col>9</xdr:col>
      <xdr:colOff>0</xdr:colOff>
      <xdr:row>15</xdr:row>
      <xdr:rowOff>78442</xdr:rowOff>
    </xdr:from>
    <xdr:to>
      <xdr:col>10</xdr:col>
      <xdr:colOff>22411</xdr:colOff>
      <xdr:row>15</xdr:row>
      <xdr:rowOff>438442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65358895-3E4B-4CA6-9B1E-384BBDBE044C}"/>
            </a:ext>
          </a:extLst>
        </xdr:cNvPr>
        <xdr:cNvSpPr/>
      </xdr:nvSpPr>
      <xdr:spPr>
        <a:xfrm>
          <a:off x="1409700" y="2981662"/>
          <a:ext cx="4061011" cy="360000"/>
        </a:xfrm>
        <a:prstGeom prst="roundRect">
          <a:avLst/>
        </a:prstGeom>
        <a:solidFill>
          <a:srgbClr val="0074B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CO" sz="1000">
              <a:latin typeface="Century Gothic" panose="020B0502020202020204" pitchFamily="34" charset="0"/>
            </a:rPr>
            <a:t>Proceso</a:t>
          </a:r>
          <a:r>
            <a:rPr lang="es-CO" sz="1000" baseline="0">
              <a:latin typeface="Century Gothic" panose="020B0502020202020204" pitchFamily="34" charset="0"/>
            </a:rPr>
            <a:t> en el que se encuentre la facturación </a:t>
          </a:r>
        </a:p>
      </xdr:txBody>
    </xdr:sp>
    <xdr:clientData/>
  </xdr:twoCellAnchor>
  <xdr:twoCellAnchor>
    <xdr:from>
      <xdr:col>11</xdr:col>
      <xdr:colOff>47625</xdr:colOff>
      <xdr:row>15</xdr:row>
      <xdr:rowOff>47625</xdr:rowOff>
    </xdr:from>
    <xdr:to>
      <xdr:col>12</xdr:col>
      <xdr:colOff>0</xdr:colOff>
      <xdr:row>15</xdr:row>
      <xdr:rowOff>407625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7E93C7B3-7899-4191-B560-B614BF725AB5}"/>
            </a:ext>
          </a:extLst>
        </xdr:cNvPr>
        <xdr:cNvSpPr/>
      </xdr:nvSpPr>
      <xdr:spPr>
        <a:xfrm>
          <a:off x="5562600" y="2950845"/>
          <a:ext cx="0" cy="360000"/>
        </a:xfrm>
        <a:prstGeom prst="roundRect">
          <a:avLst/>
        </a:prstGeom>
        <a:solidFill>
          <a:srgbClr val="0074B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s-CO" sz="1000"/>
            <a:t>Cantidad Facturas</a:t>
          </a:r>
        </a:p>
      </xdr:txBody>
    </xdr:sp>
    <xdr:clientData/>
  </xdr:twoCellAnchor>
  <xdr:twoCellAnchor>
    <xdr:from>
      <xdr:col>12</xdr:col>
      <xdr:colOff>28575</xdr:colOff>
      <xdr:row>15</xdr:row>
      <xdr:rowOff>78442</xdr:rowOff>
    </xdr:from>
    <xdr:to>
      <xdr:col>13</xdr:col>
      <xdr:colOff>1</xdr:colOff>
      <xdr:row>15</xdr:row>
      <xdr:rowOff>438442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82BD0611-0D9F-4201-B4DB-12B125FA783B}"/>
            </a:ext>
          </a:extLst>
        </xdr:cNvPr>
        <xdr:cNvSpPr/>
      </xdr:nvSpPr>
      <xdr:spPr>
        <a:xfrm>
          <a:off x="5591175" y="2981662"/>
          <a:ext cx="939166" cy="360000"/>
        </a:xfrm>
        <a:prstGeom prst="roundRect">
          <a:avLst/>
        </a:prstGeom>
        <a:solidFill>
          <a:srgbClr val="0074B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CO" sz="1000">
              <a:latin typeface="Century Gothic" panose="020B0502020202020204" pitchFamily="34" charset="0"/>
            </a:rPr>
            <a:t>Vr.</a:t>
          </a:r>
          <a:r>
            <a:rPr lang="es-CO" sz="1000" baseline="0">
              <a:latin typeface="Century Gothic" panose="020B0502020202020204" pitchFamily="34" charset="0"/>
            </a:rPr>
            <a:t> IPS + Medicamentos</a:t>
          </a:r>
          <a:endParaRPr lang="es-CO" sz="10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14</xdr:col>
      <xdr:colOff>38099</xdr:colOff>
      <xdr:row>15</xdr:row>
      <xdr:rowOff>78442</xdr:rowOff>
    </xdr:from>
    <xdr:to>
      <xdr:col>15</xdr:col>
      <xdr:colOff>0</xdr:colOff>
      <xdr:row>15</xdr:row>
      <xdr:rowOff>438442</xdr:rowOff>
    </xdr:to>
    <xdr:sp macro="" textlink="">
      <xdr:nvSpPr>
        <xdr:cNvPr id="15" name="Rectángulo: esquinas redondeadas 14">
          <a:extLst>
            <a:ext uri="{FF2B5EF4-FFF2-40B4-BE49-F238E27FC236}">
              <a16:creationId xmlns:a16="http://schemas.microsoft.com/office/drawing/2014/main" id="{2EF22955-EC42-47D3-9520-087F67B75D6A}"/>
            </a:ext>
          </a:extLst>
        </xdr:cNvPr>
        <xdr:cNvSpPr/>
      </xdr:nvSpPr>
      <xdr:spPr>
        <a:xfrm>
          <a:off x="6682739" y="2981662"/>
          <a:ext cx="929641" cy="360000"/>
        </a:xfrm>
        <a:prstGeom prst="roundRect">
          <a:avLst/>
        </a:prstGeom>
        <a:solidFill>
          <a:srgbClr val="0074B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CO" sz="1000">
              <a:latin typeface="Century Gothic" panose="020B0502020202020204" pitchFamily="34" charset="0"/>
            </a:rPr>
            <a:t>Vr.</a:t>
          </a:r>
          <a:r>
            <a:rPr lang="es-CO" sz="1000" baseline="0">
              <a:latin typeface="Century Gothic" panose="020B0502020202020204" pitchFamily="34" charset="0"/>
            </a:rPr>
            <a:t> Total </a:t>
          </a:r>
          <a:endParaRPr lang="es-CO" sz="10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15</xdr:col>
      <xdr:colOff>112058</xdr:colOff>
      <xdr:row>15</xdr:row>
      <xdr:rowOff>78442</xdr:rowOff>
    </xdr:from>
    <xdr:to>
      <xdr:col>16</xdr:col>
      <xdr:colOff>896470</xdr:colOff>
      <xdr:row>15</xdr:row>
      <xdr:rowOff>438442</xdr:rowOff>
    </xdr:to>
    <xdr:sp macro="" textlink="">
      <xdr:nvSpPr>
        <xdr:cNvPr id="16" name="Rectángulo: esquinas redondeadas 15">
          <a:extLst>
            <a:ext uri="{FF2B5EF4-FFF2-40B4-BE49-F238E27FC236}">
              <a16:creationId xmlns:a16="http://schemas.microsoft.com/office/drawing/2014/main" id="{B1F62F19-9441-46C2-B295-E6568E8E2308}"/>
            </a:ext>
          </a:extLst>
        </xdr:cNvPr>
        <xdr:cNvSpPr/>
      </xdr:nvSpPr>
      <xdr:spPr>
        <a:xfrm>
          <a:off x="7724438" y="2981662"/>
          <a:ext cx="898712" cy="360000"/>
        </a:xfrm>
        <a:prstGeom prst="roundRect">
          <a:avLst/>
        </a:prstGeom>
        <a:solidFill>
          <a:srgbClr val="009F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CO" sz="1000">
              <a:latin typeface="Century Gothic" panose="020B0502020202020204" pitchFamily="34" charset="0"/>
            </a:rPr>
            <a:t>% Análisis</a:t>
          </a:r>
          <a:r>
            <a:rPr lang="es-CO" sz="1000" baseline="0">
              <a:latin typeface="Century Gothic" panose="020B0502020202020204" pitchFamily="34" charset="0"/>
            </a:rPr>
            <a:t> Vertical</a:t>
          </a:r>
          <a:endParaRPr lang="es-CO" sz="10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13</xdr:row>
      <xdr:rowOff>113269</xdr:rowOff>
    </xdr:from>
    <xdr:to>
      <xdr:col>17</xdr:col>
      <xdr:colOff>33618</xdr:colOff>
      <xdr:row>14</xdr:row>
      <xdr:rowOff>218923</xdr:rowOff>
    </xdr:to>
    <xdr:sp macro="" textlink="$J$12">
      <xdr:nvSpPr>
        <xdr:cNvPr id="18" name="Rectángulo: esquinas redondeadas 17">
          <a:extLst>
            <a:ext uri="{FF2B5EF4-FFF2-40B4-BE49-F238E27FC236}">
              <a16:creationId xmlns:a16="http://schemas.microsoft.com/office/drawing/2014/main" id="{66E948E1-B7FF-4EA6-9D5A-83ACDCE364AE}"/>
            </a:ext>
          </a:extLst>
        </xdr:cNvPr>
        <xdr:cNvSpPr/>
      </xdr:nvSpPr>
      <xdr:spPr>
        <a:xfrm>
          <a:off x="1409700" y="2635489"/>
          <a:ext cx="7272618" cy="265674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1BF51011-7F14-4DAD-B0E1-DAA77566765C}" type="TxLink">
            <a:rPr lang="en-US" sz="1200" b="1" i="0" u="none" strike="noStrike">
              <a:solidFill>
                <a:srgbClr val="000000"/>
              </a:solidFill>
              <a:latin typeface="Century Gothic"/>
              <a:cs typeface="Calibri"/>
            </a:rPr>
            <a:pPr algn="ctr"/>
            <a:t>CONCILIACION CUENTAS POR PAGAR  IPS CORTE DICIEMBRE 2022</a:t>
          </a:fld>
          <a:endParaRPr lang="es-CO" sz="10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17</xdr:col>
      <xdr:colOff>99471</xdr:colOff>
      <xdr:row>13</xdr:row>
      <xdr:rowOff>113269</xdr:rowOff>
    </xdr:from>
    <xdr:to>
      <xdr:col>18</xdr:col>
      <xdr:colOff>2802</xdr:colOff>
      <xdr:row>14</xdr:row>
      <xdr:rowOff>217715</xdr:rowOff>
    </xdr:to>
    <xdr:sp macro="" textlink="">
      <xdr:nvSpPr>
        <xdr:cNvPr id="19" name="Rectángulo: esquinas redondeadas 18">
          <a:extLst>
            <a:ext uri="{FF2B5EF4-FFF2-40B4-BE49-F238E27FC236}">
              <a16:creationId xmlns:a16="http://schemas.microsoft.com/office/drawing/2014/main" id="{68248AB8-680B-4CE1-8158-5A30B1075EB3}"/>
            </a:ext>
          </a:extLst>
        </xdr:cNvPr>
        <xdr:cNvSpPr/>
      </xdr:nvSpPr>
      <xdr:spPr>
        <a:xfrm>
          <a:off x="8748171" y="2635489"/>
          <a:ext cx="3103731" cy="264466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 i="0" u="none" strike="noStrike">
              <a:solidFill>
                <a:schemeClr val="bg1"/>
              </a:solidFill>
              <a:latin typeface="Century Gothic"/>
            </a:rPr>
            <a:t>Mes</a:t>
          </a:r>
          <a:r>
            <a:rPr lang="en-US" sz="1200" b="1" i="0" u="none" strike="noStrike" baseline="0">
              <a:solidFill>
                <a:schemeClr val="bg1"/>
              </a:solidFill>
              <a:latin typeface="Century Gothic"/>
            </a:rPr>
            <a:t> Anterior</a:t>
          </a:r>
          <a:endParaRPr lang="en-US" sz="1200" b="1" i="0" u="none" strike="noStrike">
            <a:solidFill>
              <a:schemeClr val="bg1"/>
            </a:solidFill>
            <a:latin typeface="Century Gothic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ricia Oliveros Rios" refreshedDate="44929.504257986111" createdVersion="8" refreshedVersion="8" minRefreshableVersion="3" recordCount="417" xr:uid="{688CA279-29E4-4A9D-A554-D2B55B5961F8}">
  <cacheSource type="worksheet">
    <worksheetSource ref="A1:AG420" sheet="DETALLE"/>
  </cacheSource>
  <cacheFields count="33">
    <cacheField name="NIT" numFmtId="0">
      <sharedItems containsSemiMixedTypes="0" containsString="0" containsNumber="1" containsInteger="1" minValue="387017" maxValue="901352353"/>
    </cacheField>
    <cacheField name="NOMBRE IPS" numFmtId="0">
      <sharedItems/>
    </cacheField>
    <cacheField name="FECHA CRUCE" numFmtId="14">
      <sharedItems containsSemiMixedTypes="0" containsNonDate="0" containsDate="1" containsString="0" minDate="2022-12-01T00:00:00" maxDate="2022-12-31T00:00:00"/>
    </cacheField>
    <cacheField name="FECHA INICIO" numFmtId="14">
      <sharedItems containsDate="1" containsMixedTypes="1" minDate="2009-02-01T00:00:00" maxDate="2022-12-02T00:00:00"/>
    </cacheField>
    <cacheField name="FECHA FINAL" numFmtId="0">
      <sharedItems containsDate="1" containsMixedTypes="1" minDate="2015-11-30T00:00:00" maxDate="2023-01-01T00:00:00"/>
    </cacheField>
    <cacheField name="VR. REPORTADO IPS ACTUAL" numFmtId="0">
      <sharedItems containsSemiMixedTypes="0" containsString="0" containsNumber="1" minValue="17200" maxValue="168215048126"/>
    </cacheField>
    <cacheField name="NO CONTABILIZADO PBS" numFmtId="0">
      <sharedItems containsBlank="1" containsMixedTypes="1" containsNumber="1" minValue="-2" maxValue="2865036855"/>
    </cacheField>
    <cacheField name="NO CONTABILIZADO NO PBS" numFmtId="0">
      <sharedItems containsBlank="1" containsMixedTypes="1" containsNumber="1" containsInteger="1" minValue="0" maxValue="5665569"/>
    </cacheField>
    <cacheField name="NO CONTABILIZADO PAC" numFmtId="0">
      <sharedItems containsBlank="1" containsMixedTypes="1" containsNumber="1" containsInteger="1" minValue="0" maxValue="0"/>
    </cacheField>
    <cacheField name="VR. CONTABILIZADO  PBS" numFmtId="0">
      <sharedItems containsMixedTypes="1" containsNumber="1" minValue="-1008" maxValue="17523501910"/>
    </cacheField>
    <cacheField name="VR. CONTABILIZADO  NO PBS" numFmtId="0">
      <sharedItems containsMixedTypes="1" containsNumber="1" containsInteger="1" minValue="0" maxValue="119715814"/>
    </cacheField>
    <cacheField name="VR. CONTABILIZADO NO PBS PUNTO FINAL" numFmtId="0">
      <sharedItems containsMixedTypes="1" containsNumber="1" minValue="0" maxValue="18497436030"/>
    </cacheField>
    <cacheField name="VR. CONTABILIZADO PPTO MAXIMO" numFmtId="0">
      <sharedItems containsMixedTypes="1" containsNumber="1" minValue="0" maxValue="4865730445"/>
    </cacheField>
    <cacheField name="VR. CONTABILIZADO FOME" numFmtId="0">
      <sharedItems containsMixedTypes="1" containsNumber="1" containsInteger="1" minValue="0" maxValue="5169289053"/>
    </cacheField>
    <cacheField name="VR. CONTABILIZADO MONTOS FIJOS" numFmtId="0">
      <sharedItems containsMixedTypes="1" containsNumber="1" containsInteger="1" minValue="0" maxValue="1934985"/>
    </cacheField>
    <cacheField name="VR. CONTABILIZADO  PAC" numFmtId="0">
      <sharedItems containsMixedTypes="1" containsNumber="1" containsInteger="1" minValue="0" maxValue="46751412"/>
    </cacheField>
    <cacheField name="FACTURACIÓN EN PROCESO DE LIQUIDACIÓN" numFmtId="0">
      <sharedItems containsMixedTypes="1" containsNumber="1" minValue="0" maxValue="11550073704"/>
    </cacheField>
    <cacheField name="ANULADA" numFmtId="0">
      <sharedItems containsMixedTypes="1" containsNumber="1" containsInteger="1" minValue="0" maxValue="304837891"/>
    </cacheField>
    <cacheField name="GLOSA  " numFmtId="0">
      <sharedItems containsMixedTypes="1" containsNumber="1" containsInteger="1" minValue="0" maxValue="21481715470"/>
    </cacheField>
    <cacheField name="FACTURAS DEVUELTAS " numFmtId="0">
      <sharedItems containsMixedTypes="1" containsNumber="1" minValue="0" maxValue="5752518874"/>
    </cacheField>
    <cacheField name="FACTURACIÓN EN VALIDACIÓN DE RIPS" numFmtId="0">
      <sharedItems containsMixedTypes="1" containsNumber="1" containsInteger="1" minValue="0" maxValue="3249166821"/>
    </cacheField>
    <cacheField name="NO RADICADAS " numFmtId="0">
      <sharedItems containsMixedTypes="1" containsNumber="1" minValue="0" maxValue="80507747054"/>
    </cacheField>
    <cacheField name="PAGOS NO LEGALIZADOS IPS" numFmtId="0">
      <sharedItems containsSemiMixedTypes="0" containsString="0" containsNumber="1" minValue="-220703032" maxValue="54811885834"/>
    </cacheField>
    <cacheField name="DIFERENCIA NETA" numFmtId="165">
      <sharedItems containsSemiMixedTypes="0" containsString="0" containsNumber="1" containsInteger="1" minValue="0" maxValue="0"/>
    </cacheField>
    <cacheField name="ANTICIPO CONTABILIZADOS " numFmtId="0">
      <sharedItems containsSemiMixedTypes="0" containsString="0" containsNumber="1" containsInteger="1" minValue="0" maxValue="342228130"/>
    </cacheField>
    <cacheField name="ANTICIPO ADRES" numFmtId="0">
      <sharedItems containsString="0" containsBlank="1" containsNumber="1" minValue="0" maxValue="1455340245"/>
    </cacheField>
    <cacheField name="SUBTOTAL CONTABILIZADOS " numFmtId="0">
      <sharedItems containsString="0" containsBlank="1" containsNumber="1" minValue="0" maxValue="1797568375"/>
    </cacheField>
    <cacheField name="CARTERA  NETA IPS" numFmtId="0">
      <sharedItems containsSemiMixedTypes="0" containsString="0" containsNumber="1" minValue="-41467789.670000002" maxValue="168215048126"/>
    </cacheField>
    <cacheField name="CLASIFICACIÓN (65 IPS-OTRAS IPS)" numFmtId="14">
      <sharedItems containsDate="1" containsMixedTypes="1" minDate="1899-12-30T00:00:00" maxDate="1899-12-31T00:00:00"/>
    </cacheField>
    <cacheField name="No ACTA" numFmtId="0">
      <sharedItems containsSemiMixedTypes="0" containsString="0" containsNumber="1" containsInteger="1" minValue="7959" maxValue="8486"/>
    </cacheField>
    <cacheField name="ANALISTA" numFmtId="0">
      <sharedItems count="15">
        <s v="JULIO BOLIVAR"/>
        <s v="JHEIMY PINZON"/>
        <s v="ADRIANA BURGOS"/>
        <s v="PATRICIA BOLIVAR"/>
        <s v="PATRICIA BOLIVAR "/>
        <s v="RUTH ORJUELA "/>
        <s v="LUZ CARDONA"/>
        <s v="JULIAN JIRADO"/>
        <s v="JORGE BARRERA"/>
        <s v="GYLBER VALDERRAMA"/>
        <s v="RUTH ORJUELA" u="1"/>
        <s v="ANGIE NICOL CAMACHO" u="1"/>
        <s v="GYLBER LEONARDO VALDERRAMA" u="1"/>
        <s v="DIANA SANTUARIO PIEDRAHITA" u="1"/>
        <s v="JENIFFER RAMOS " u="1"/>
      </sharedItems>
    </cacheField>
    <cacheField name="Tipo de Conciliación:_x000a_ 1 Presencial _x000a_2. Virtual" numFmtId="0">
      <sharedItems containsSemiMixedTypes="0" containsString="0" containsNumber="1" containsInteger="1" minValue="2" maxValue="2"/>
    </cacheField>
    <cacheField name="CRUCE O ACTUALIZACION" numFmtId="0">
      <sharedItems count="5">
        <s v="CRUCE"/>
        <s v="ACTUALIZACION"/>
        <s v=" CRUCE" u="1"/>
        <s v="CRUCE   " u="1"/>
        <s v="ACTUALIZACIÓ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7">
  <r>
    <n v="800135582"/>
    <s v="FUNDACION ALEJANDRO LONDOÐO"/>
    <d v="2022-12-16T00:00:00"/>
    <d v="2020-10-01T00:00:00"/>
    <d v="2022-11-30T00:00:00"/>
    <n v="98657264"/>
    <n v="0"/>
    <n v="0"/>
    <n v="0"/>
    <n v="52841288"/>
    <n v="0"/>
    <n v="0"/>
    <n v="0"/>
    <n v="0"/>
    <n v="0"/>
    <n v="0"/>
    <n v="845000"/>
    <n v="0"/>
    <n v="3296110"/>
    <n v="20075531"/>
    <n v="0"/>
    <n v="1800863"/>
    <n v="19798472"/>
    <n v="0"/>
    <n v="0"/>
    <n v="0"/>
    <n v="0"/>
    <n v="98657264"/>
    <s v="OTRAS IPS"/>
    <n v="8287"/>
    <x v="0"/>
    <n v="2"/>
    <x v="0"/>
  </r>
  <r>
    <n v="812004304"/>
    <s v="CAMI LTDA"/>
    <d v="2022-12-22T00:00:00"/>
    <d v="2021-11-01T00:00:00"/>
    <d v="2022-10-31T00:00:00"/>
    <n v="296697"/>
    <n v="284497"/>
    <n v="0"/>
    <n v="0"/>
    <n v="0"/>
    <n v="0"/>
    <n v="0"/>
    <n v="0"/>
    <n v="0"/>
    <n v="0"/>
    <n v="0"/>
    <n v="0"/>
    <n v="0"/>
    <n v="12200"/>
    <n v="0"/>
    <n v="0"/>
    <n v="0"/>
    <n v="0"/>
    <n v="0"/>
    <n v="0"/>
    <n v="0"/>
    <n v="0"/>
    <n v="296697"/>
    <s v="OTRAS IPS"/>
    <n v="8381"/>
    <x v="0"/>
    <n v="2"/>
    <x v="0"/>
  </r>
  <r>
    <n v="900025621"/>
    <s v="RADIOLOGIA E IMAGENES S.A.S"/>
    <d v="2022-12-13T00:00:00"/>
    <d v="2020-07-01T00:00:00"/>
    <d v="2022-11-30T00:00:00"/>
    <n v="409757719"/>
    <n v="0"/>
    <n v="0"/>
    <n v="0"/>
    <n v="127279100"/>
    <n v="0"/>
    <n v="0"/>
    <n v="1666000"/>
    <n v="0"/>
    <n v="0"/>
    <n v="0"/>
    <n v="49864229"/>
    <n v="0"/>
    <n v="27256030"/>
    <n v="29098008"/>
    <n v="0"/>
    <n v="17356474"/>
    <n v="157237878"/>
    <n v="0"/>
    <n v="0"/>
    <n v="0"/>
    <n v="0"/>
    <n v="409757719"/>
    <s v="OTRAS IPS"/>
    <n v="8205"/>
    <x v="0"/>
    <n v="2"/>
    <x v="0"/>
  </r>
  <r>
    <n v="800193392"/>
    <s v="ESE HOSPITAL SAN ISIDRO"/>
    <d v="2022-12-15T00:00:00"/>
    <d v="2021-07-01T00:00:00"/>
    <d v="2022-09-30T00:00:00"/>
    <n v="933287"/>
    <n v="0"/>
    <n v="0"/>
    <n v="0"/>
    <n v="111696"/>
    <n v="0"/>
    <n v="0"/>
    <n v="0"/>
    <n v="0"/>
    <n v="0"/>
    <n v="0"/>
    <n v="0"/>
    <n v="0"/>
    <n v="4133"/>
    <n v="0"/>
    <n v="0"/>
    <n v="817458"/>
    <n v="0"/>
    <n v="0"/>
    <n v="0"/>
    <n v="0"/>
    <n v="0"/>
    <n v="933287"/>
    <s v="PUBLICAS"/>
    <n v="8266"/>
    <x v="0"/>
    <n v="2"/>
    <x v="0"/>
  </r>
  <r>
    <n v="900595184"/>
    <s v="SCA SOLUCIONES EXPRESS S.A.S"/>
    <d v="2022-12-16T00:00:00"/>
    <d v="2020-02-01T00:00:00"/>
    <d v="2022-11-30T00:00:00"/>
    <n v="636830628"/>
    <n v="0"/>
    <n v="0"/>
    <n v="0"/>
    <n v="-1008"/>
    <n v="0"/>
    <n v="149417001"/>
    <n v="264215741"/>
    <n v="0"/>
    <n v="0"/>
    <n v="0"/>
    <n v="1126916"/>
    <n v="0"/>
    <n v="334251"/>
    <n v="48199213"/>
    <n v="123850977"/>
    <n v="22579870"/>
    <n v="27107667"/>
    <n v="0"/>
    <n v="0"/>
    <n v="0"/>
    <n v="0"/>
    <n v="636830628"/>
    <s v="OTRAS IPS"/>
    <n v="8279"/>
    <x v="0"/>
    <n v="2"/>
    <x v="0"/>
  </r>
  <r>
    <n v="891501104"/>
    <s v="E.S.E HOSPITAL DE EL TAMBO CAUCA"/>
    <d v="2022-12-07T00:00:00"/>
    <d v="2012-04-01T00:00:00"/>
    <d v="2022-11-30T00:00:00"/>
    <n v="5080957"/>
    <n v="0"/>
    <n v="0"/>
    <n v="0"/>
    <n v="0"/>
    <n v="0"/>
    <n v="0"/>
    <n v="0"/>
    <n v="0"/>
    <n v="0"/>
    <n v="0"/>
    <n v="0"/>
    <n v="0"/>
    <n v="0"/>
    <n v="55000"/>
    <n v="0"/>
    <n v="4065537"/>
    <n v="960420"/>
    <n v="0"/>
    <n v="0"/>
    <n v="0"/>
    <n v="0"/>
    <n v="5080957"/>
    <s v="PUBLICAS"/>
    <n v="8072"/>
    <x v="0"/>
    <n v="2"/>
    <x v="0"/>
  </r>
  <r>
    <n v="891680065"/>
    <s v="EMPRESA SOCIAL DEL ESTADO HOSPITAL SAN ROQUE - CHOCO"/>
    <d v="2022-12-12T00:00:00"/>
    <d v="2018-12-01T00:00:00"/>
    <d v="2022-11-30T00:00:00"/>
    <n v="3041932"/>
    <n v="0"/>
    <n v="0"/>
    <n v="0"/>
    <n v="253100"/>
    <n v="0"/>
    <n v="0"/>
    <n v="0"/>
    <n v="0"/>
    <n v="0"/>
    <n v="0"/>
    <n v="0"/>
    <n v="0"/>
    <n v="7600"/>
    <n v="0"/>
    <n v="0"/>
    <n v="2781232"/>
    <n v="0"/>
    <n v="0"/>
    <n v="0"/>
    <n v="0"/>
    <n v="0"/>
    <n v="3041932"/>
    <s v="PUBLICAS"/>
    <n v="8170"/>
    <x v="0"/>
    <n v="2"/>
    <x v="0"/>
  </r>
  <r>
    <n v="890204581"/>
    <s v="HOSPITAL LOCAL DE SAN ROQUE- CHIMA "/>
    <d v="2022-12-02T00:00:00"/>
    <d v="2020-03-01T00:00:00"/>
    <d v="2022-10-31T00:00:00"/>
    <n v="2391680"/>
    <n v="0"/>
    <n v="0"/>
    <n v="0"/>
    <n v="848667"/>
    <n v="0"/>
    <n v="0"/>
    <n v="0"/>
    <n v="0"/>
    <n v="0"/>
    <n v="0"/>
    <n v="0"/>
    <n v="0"/>
    <n v="562013"/>
    <n v="981000"/>
    <n v="0"/>
    <n v="0"/>
    <n v="0"/>
    <n v="0"/>
    <n v="0"/>
    <n v="0"/>
    <n v="0"/>
    <n v="2391680"/>
    <s v="PUBLICAS"/>
    <n v="7983"/>
    <x v="0"/>
    <n v="2"/>
    <x v="0"/>
  </r>
  <r>
    <n v="900684525"/>
    <s v="CLINICA ODENTIS 24 HORAS SAS"/>
    <d v="2022-12-14T00:00:00"/>
    <d v="2021-01-01T00:00:00"/>
    <d v="2022-11-30T00:00:00"/>
    <n v="6063386"/>
    <n v="0"/>
    <n v="0"/>
    <n v="0"/>
    <n v="1766879"/>
    <n v="0"/>
    <n v="0"/>
    <n v="0"/>
    <n v="0"/>
    <n v="0"/>
    <n v="0"/>
    <n v="0"/>
    <n v="0"/>
    <n v="345108"/>
    <n v="2572128"/>
    <n v="22300"/>
    <n v="0"/>
    <n v="1356971"/>
    <n v="0"/>
    <n v="0"/>
    <n v="0"/>
    <n v="0"/>
    <n v="6063386"/>
    <s v="OTRAS IPS"/>
    <n v="8233"/>
    <x v="0"/>
    <n v="2"/>
    <x v="0"/>
  </r>
  <r>
    <n v="824004330"/>
    <s v="MEDICINA NUCLEAR S.A"/>
    <d v="2022-12-26T00:00:00"/>
    <d v="2022-08-01T00:00:00"/>
    <d v="2022-11-30T00:00:00"/>
    <n v="72158623"/>
    <n v="0"/>
    <n v="0"/>
    <n v="0"/>
    <n v="61213451"/>
    <n v="0"/>
    <n v="0"/>
    <n v="0"/>
    <n v="0"/>
    <n v="0"/>
    <n v="0"/>
    <n v="0"/>
    <n v="0"/>
    <n v="3124420"/>
    <n v="396980"/>
    <n v="0"/>
    <n v="1038664"/>
    <n v="6385108"/>
    <n v="0"/>
    <n v="78031393"/>
    <n v="0"/>
    <n v="78031393"/>
    <n v="-5872770"/>
    <s v="OTRAS IPS"/>
    <n v="8387"/>
    <x v="0"/>
    <n v="2"/>
    <x v="0"/>
  </r>
  <r>
    <n v="900219866"/>
    <s v="MEDICARTE S.A.S - MEDELLIN"/>
    <d v="2022-12-21T00:00:00"/>
    <d v="2017-03-01T00:00:00"/>
    <d v="2022-11-30T00:00:00"/>
    <n v="15317460980"/>
    <n v="0"/>
    <n v="0"/>
    <n v="0"/>
    <n v="9233358321"/>
    <n v="0"/>
    <n v="3838882284"/>
    <n v="634596178"/>
    <n v="0"/>
    <n v="0"/>
    <n v="0"/>
    <n v="188029397"/>
    <n v="0"/>
    <n v="34319508"/>
    <n v="39930168"/>
    <n v="0"/>
    <n v="76385767"/>
    <n v="1271959357"/>
    <n v="0"/>
    <n v="0"/>
    <n v="594280"/>
    <n v="594280"/>
    <n v="15316866700"/>
    <s v="65 IPS"/>
    <n v="8367"/>
    <x v="0"/>
    <n v="2"/>
    <x v="0"/>
  </r>
  <r>
    <n v="900233294"/>
    <s v="CLINICA GENERAL DEL CARIBE S.A."/>
    <d v="2022-12-06T00:00:00"/>
    <d v="2022-02-01T00:00:00"/>
    <d v="2022-11-30T00:00:00"/>
    <n v="317737177"/>
    <n v="0"/>
    <n v="0"/>
    <n v="0"/>
    <n v="148547508"/>
    <n v="0"/>
    <n v="0"/>
    <n v="272146"/>
    <n v="58800"/>
    <n v="0"/>
    <n v="0"/>
    <n v="68191410"/>
    <n v="0"/>
    <n v="81980027"/>
    <n v="11528809"/>
    <n v="0"/>
    <n v="3227790"/>
    <n v="3930687"/>
    <n v="0"/>
    <n v="0"/>
    <n v="0"/>
    <n v="0"/>
    <n v="317737177"/>
    <s v="OTRAS IPS"/>
    <n v="8063"/>
    <x v="0"/>
    <n v="2"/>
    <x v="0"/>
  </r>
  <r>
    <n v="900077584"/>
    <s v="COEMSSANAR IPS LTDA - HOSPITAL SAN JOSE"/>
    <d v="2022-12-15T00:00:00"/>
    <d v="2018-08-01T00:00:00"/>
    <d v="2022-10-31T00:00:00"/>
    <n v="77860112"/>
    <n v="0"/>
    <n v="0"/>
    <n v="0"/>
    <n v="740187"/>
    <n v="0"/>
    <n v="0"/>
    <n v="8941"/>
    <n v="0"/>
    <n v="0"/>
    <n v="0"/>
    <n v="16164260"/>
    <n v="0"/>
    <n v="11416693"/>
    <n v="15809285"/>
    <n v="0"/>
    <n v="0"/>
    <n v="33720746"/>
    <n v="0"/>
    <n v="0"/>
    <n v="0"/>
    <n v="0"/>
    <n v="77860112"/>
    <s v="OTRAS IPS"/>
    <n v="8263"/>
    <x v="0"/>
    <n v="2"/>
    <x v="0"/>
  </r>
  <r>
    <n v="890802628"/>
    <s v="ESE HOSPITAL DEPARTAMENTAL SAN SIMON DE VICTORIA-CALDAS"/>
    <d v="2022-12-07T00:00:00"/>
    <d v="2018-03-01T00:00:00"/>
    <d v="2022-11-30T00:00:00"/>
    <n v="38481429"/>
    <n v="0"/>
    <n v="0"/>
    <n v="0"/>
    <n v="0"/>
    <n v="0"/>
    <n v="0"/>
    <n v="0"/>
    <n v="0"/>
    <n v="0"/>
    <n v="0"/>
    <n v="710869"/>
    <n v="0"/>
    <n v="0"/>
    <n v="9474219"/>
    <n v="0"/>
    <n v="15815377"/>
    <n v="12480964"/>
    <n v="0"/>
    <n v="0"/>
    <n v="0"/>
    <n v="0"/>
    <n v="38481429"/>
    <s v="PUBLICAS"/>
    <n v="8092"/>
    <x v="0"/>
    <n v="2"/>
    <x v="0"/>
  </r>
  <r>
    <n v="830102646"/>
    <s v="TRANSPORTES ESIVANS S.A.S"/>
    <d v="2022-12-12T00:00:00"/>
    <d v="2020-04-01T00:00:00"/>
    <d v="2022-11-30T00:00:00"/>
    <n v="440093500"/>
    <n v="418950"/>
    <n v="0"/>
    <n v="0"/>
    <n v="938201"/>
    <n v="0"/>
    <n v="13846841"/>
    <n v="75302976"/>
    <n v="0"/>
    <n v="0"/>
    <n v="0"/>
    <n v="8539125"/>
    <n v="0"/>
    <n v="760579"/>
    <n v="178555125"/>
    <n v="0"/>
    <n v="26722488"/>
    <n v="135009215"/>
    <n v="0"/>
    <n v="0"/>
    <n v="35234721"/>
    <n v="35234721"/>
    <n v="404858779"/>
    <s v="OTRAS IPS"/>
    <n v="8157"/>
    <x v="0"/>
    <n v="2"/>
    <x v="0"/>
  </r>
  <r>
    <n v="825002525"/>
    <s v="E.S.E.  HOSPITAL SAN RAFAEL DE ALBANIA"/>
    <d v="2022-12-07T00:00:00"/>
    <d v="2010-05-01T00:00:00"/>
    <d v="2022-11-30T00:00:00"/>
    <n v="8174548"/>
    <n v="21100"/>
    <n v="0"/>
    <n v="0"/>
    <n v="774183"/>
    <n v="0"/>
    <n v="0"/>
    <n v="0"/>
    <n v="0"/>
    <n v="0"/>
    <n v="0"/>
    <n v="0"/>
    <n v="0"/>
    <n v="177018"/>
    <n v="1984015"/>
    <n v="0"/>
    <n v="2638212"/>
    <n v="2580020"/>
    <n v="0"/>
    <n v="0"/>
    <n v="0"/>
    <n v="0"/>
    <n v="8174548"/>
    <s v="PUBLICAS"/>
    <n v="8078"/>
    <x v="0"/>
    <n v="2"/>
    <x v="0"/>
  </r>
  <r>
    <n v="830104627"/>
    <s v="HOSPITAL CARDIOVASCULAR DE CUNDINAMARCA S.A"/>
    <d v="2022-12-06T00:00:00"/>
    <d v="2021-07-01T00:00:00"/>
    <d v="2022-11-30T00:00:00"/>
    <n v="5214783867"/>
    <n v="20664349"/>
    <n v="0"/>
    <n v="0"/>
    <n v="2018531074"/>
    <n v="259612"/>
    <n v="1940951"/>
    <n v="37103948"/>
    <n v="16979925"/>
    <n v="0"/>
    <n v="0"/>
    <n v="291510759"/>
    <n v="0"/>
    <n v="225677422"/>
    <n v="838809446"/>
    <n v="271986178"/>
    <n v="763557616"/>
    <n v="727762587"/>
    <n v="0"/>
    <n v="0"/>
    <n v="0"/>
    <n v="0"/>
    <n v="5214783867"/>
    <s v="PUBLICAS"/>
    <n v="8058"/>
    <x v="0"/>
    <n v="2"/>
    <x v="0"/>
  </r>
  <r>
    <n v="800036400"/>
    <s v="CLINICA IBAGUE S.A."/>
    <d v="2022-12-14T00:00:00"/>
    <d v="2021-08-01T00:00:00"/>
    <d v="2022-11-30T00:00:00"/>
    <n v="242783966"/>
    <n v="0"/>
    <n v="0"/>
    <n v="0"/>
    <n v="18999248"/>
    <n v="0"/>
    <n v="0"/>
    <n v="0"/>
    <n v="0"/>
    <n v="0"/>
    <n v="0"/>
    <n v="10509504"/>
    <n v="0"/>
    <n v="637166"/>
    <n v="15923702"/>
    <n v="132106933"/>
    <n v="62267241"/>
    <n v="2340172"/>
    <n v="0"/>
    <n v="0"/>
    <n v="0"/>
    <n v="0"/>
    <n v="242783966"/>
    <s v="OTRAS IPS"/>
    <n v="8222"/>
    <x v="0"/>
    <n v="2"/>
    <x v="0"/>
  </r>
  <r>
    <n v="890981848"/>
    <s v="E.S.E. HOSPITAL SAN LUIS BELTRAN"/>
    <d v="2022-12-14T00:00:00"/>
    <d v="2022-06-01T00:00:00"/>
    <d v="2022-09-30T00:00:00"/>
    <n v="190823"/>
    <n v="112174"/>
    <n v="0"/>
    <n v="0"/>
    <n v="0"/>
    <n v="0"/>
    <n v="0"/>
    <n v="0"/>
    <n v="0"/>
    <n v="0"/>
    <n v="0"/>
    <n v="0"/>
    <n v="0"/>
    <n v="78649"/>
    <n v="0"/>
    <n v="0"/>
    <n v="0"/>
    <n v="0"/>
    <n v="0"/>
    <n v="0"/>
    <n v="0"/>
    <n v="0"/>
    <n v="190823"/>
    <s v="PUBLICAS"/>
    <n v="8239"/>
    <x v="0"/>
    <n v="2"/>
    <x v="0"/>
  </r>
  <r>
    <n v="800186901"/>
    <s v="NEUROFIC LTDA CENTRO NEUROFISIOLOGICA CLINICA"/>
    <d v="2022-12-26T00:00:00"/>
    <d v="2022-04-01T00:00:00"/>
    <d v="2022-11-30T00:00:00"/>
    <n v="66567772"/>
    <n v="0"/>
    <n v="0"/>
    <n v="0"/>
    <n v="37232561"/>
    <n v="0"/>
    <n v="0"/>
    <n v="0"/>
    <n v="0"/>
    <n v="0"/>
    <n v="0"/>
    <n v="201650"/>
    <n v="0"/>
    <n v="0"/>
    <n v="0"/>
    <n v="0"/>
    <n v="0"/>
    <n v="29133561"/>
    <n v="0"/>
    <n v="0"/>
    <n v="0"/>
    <n v="0"/>
    <n v="66567772"/>
    <s v="OTRAS IPS"/>
    <n v="8388"/>
    <x v="0"/>
    <n v="2"/>
    <x v="0"/>
  </r>
  <r>
    <n v="900566814"/>
    <s v="CREES CENTRO DE REHABILITACION Y MEDICINA ESPECIALIZADA SAS"/>
    <d v="2022-12-26T00:00:00"/>
    <d v="2022-12-01T00:00:00"/>
    <d v="2022-12-26T00:00:00"/>
    <n v="7512553"/>
    <n v="0"/>
    <n v="0"/>
    <n v="0"/>
    <n v="0"/>
    <n v="0"/>
    <n v="0"/>
    <n v="0"/>
    <n v="0"/>
    <n v="0"/>
    <n v="0"/>
    <n v="7512553"/>
    <n v="0"/>
    <n v="0"/>
    <n v="0"/>
    <n v="0"/>
    <n v="0"/>
    <n v="0"/>
    <n v="0"/>
    <n v="0"/>
    <n v="0"/>
    <n v="0"/>
    <n v="7512553"/>
    <s v="OTRAS IPS"/>
    <n v="8413"/>
    <x v="0"/>
    <n v="2"/>
    <x v="0"/>
  </r>
  <r>
    <n v="900900155"/>
    <s v="CENTRO DE CUIDADOS CARDIONEUROVASCULARES PABON SAS"/>
    <d v="2022-12-21T00:00:00"/>
    <d v="2022-05-01T00:00:00"/>
    <d v="2022-11-30T00:00:00"/>
    <n v="220242476"/>
    <n v="0"/>
    <n v="0"/>
    <n v="0"/>
    <n v="111493673"/>
    <n v="0"/>
    <n v="0"/>
    <n v="0"/>
    <n v="79215"/>
    <n v="0"/>
    <n v="0"/>
    <n v="121300"/>
    <n v="0"/>
    <n v="38540762"/>
    <n v="36190524"/>
    <n v="0"/>
    <n v="1193909"/>
    <n v="32623093"/>
    <n v="0"/>
    <n v="41026775"/>
    <n v="0"/>
    <n v="41026775"/>
    <n v="179215701"/>
    <s v="OTRAS IPS"/>
    <n v="8363"/>
    <x v="0"/>
    <n v="2"/>
    <x v="0"/>
  </r>
  <r>
    <n v="900839869"/>
    <s v="CLINICA SANTA ANA DE DIOS S.A.S."/>
    <d v="2022-12-12T00:00:00"/>
    <d v="2022-05-01T00:00:00"/>
    <d v="2022-11-30T00:00:00"/>
    <n v="242834289"/>
    <n v="0"/>
    <n v="0"/>
    <n v="0"/>
    <n v="41554155"/>
    <n v="0"/>
    <n v="0"/>
    <n v="224734"/>
    <n v="0"/>
    <n v="0"/>
    <n v="0"/>
    <n v="104828609"/>
    <n v="0"/>
    <n v="74441435"/>
    <n v="4014349"/>
    <n v="2366447"/>
    <n v="3684882"/>
    <n v="11719678"/>
    <n v="0"/>
    <n v="0"/>
    <n v="0"/>
    <n v="0"/>
    <n v="242834289"/>
    <s v="OTRAS IPS"/>
    <n v="8162"/>
    <x v="0"/>
    <n v="2"/>
    <x v="0"/>
  </r>
  <r>
    <n v="813010966"/>
    <s v="E.S.E. JUAN RAMON NUÐEZ PALACIOS"/>
    <d v="2022-12-06T00:00:00"/>
    <d v="2022-03-01T00:00:00"/>
    <d v="2022-11-30T00:00:00"/>
    <n v="9952943"/>
    <n v="152067"/>
    <n v="0"/>
    <n v="0"/>
    <n v="4442877"/>
    <n v="0"/>
    <n v="0"/>
    <n v="0"/>
    <n v="0"/>
    <n v="0"/>
    <n v="0"/>
    <n v="1111463"/>
    <n v="0"/>
    <n v="3810782"/>
    <n v="0"/>
    <n v="0"/>
    <n v="0"/>
    <n v="435754"/>
    <n v="0"/>
    <n v="0"/>
    <n v="0"/>
    <n v="0"/>
    <n v="9952943"/>
    <s v="PUBLICAS"/>
    <n v="8065"/>
    <x v="0"/>
    <n v="2"/>
    <x v="0"/>
  </r>
  <r>
    <n v="900186802"/>
    <s v="E.S.E. HOSPITAL NUESTRA SEÐORA DE GUADALUPE"/>
    <d v="2022-12-30T00:00:00"/>
    <d v="2022-08-01T00:00:00"/>
    <d v="2022-11-30T00:00:00"/>
    <n v="1882284"/>
    <n v="0"/>
    <n v="0"/>
    <n v="0"/>
    <n v="1686763"/>
    <n v="0"/>
    <n v="0"/>
    <n v="0"/>
    <n v="0"/>
    <n v="0"/>
    <n v="0"/>
    <n v="0"/>
    <n v="0"/>
    <n v="65519"/>
    <n v="0"/>
    <n v="0"/>
    <n v="15000"/>
    <n v="115002"/>
    <n v="0"/>
    <n v="0"/>
    <n v="0"/>
    <n v="0"/>
    <n v="1882284"/>
    <s v="PUBLICAS"/>
    <n v="8484"/>
    <x v="0"/>
    <n v="2"/>
    <x v="0"/>
  </r>
  <r>
    <n v="900133836"/>
    <s v="VIVIR GENERA SALUD S.A.S"/>
    <d v="2022-12-13T00:00:00"/>
    <d v="2022-08-01T00:00:00"/>
    <d v="2022-11-30T00:00:00"/>
    <n v="138621559"/>
    <n v="0"/>
    <n v="0"/>
    <n v="0"/>
    <n v="130996447"/>
    <n v="0"/>
    <n v="0"/>
    <n v="0"/>
    <n v="0"/>
    <n v="0"/>
    <n v="0"/>
    <n v="3065963"/>
    <n v="0"/>
    <n v="921342"/>
    <n v="643795"/>
    <n v="0"/>
    <n v="0"/>
    <n v="2994012"/>
    <n v="0"/>
    <n v="0"/>
    <n v="0"/>
    <n v="0"/>
    <n v="138621559"/>
    <s v=" IPS PRIORIZADAS COVID"/>
    <n v="8202"/>
    <x v="0"/>
    <n v="2"/>
    <x v="0"/>
  </r>
  <r>
    <n v="830090073"/>
    <s v="ASOCIACION DE AMIGOS CONTRA EL CANCER PROSEGUIR"/>
    <d v="2022-12-19T00:00:00"/>
    <d v="2012-11-01T00:00:00"/>
    <d v="2022-11-30T00:00:00"/>
    <n v="2566256964"/>
    <n v="101516"/>
    <n v="0"/>
    <n v="0"/>
    <n v="1272563728"/>
    <n v="0"/>
    <n v="210706371"/>
    <n v="27883901"/>
    <n v="4168000"/>
    <n v="0"/>
    <n v="0"/>
    <n v="520975962"/>
    <n v="0"/>
    <n v="130123319"/>
    <n v="65224982"/>
    <n v="1878715"/>
    <n v="60854724"/>
    <n v="271775746"/>
    <n v="0"/>
    <n v="1309365"/>
    <n v="362347663"/>
    <n v="363657028"/>
    <n v="2202599936"/>
    <s v="65 IPS"/>
    <n v="8332"/>
    <x v="0"/>
    <n v="2"/>
    <x v="0"/>
  </r>
  <r>
    <n v="804008792"/>
    <s v="FORPRESALUD IPS SAS -LEBRIJA "/>
    <d v="2022-12-20T00:00:00"/>
    <d v="2022-07-01T00:00:00"/>
    <d v="2022-11-30T00:00:00"/>
    <n v="3528000"/>
    <n v="0"/>
    <n v="0"/>
    <n v="0"/>
    <n v="1152000"/>
    <n v="0"/>
    <n v="0"/>
    <n v="0"/>
    <n v="0"/>
    <n v="0"/>
    <n v="0"/>
    <n v="0"/>
    <n v="0"/>
    <n v="0"/>
    <n v="2352000"/>
    <n v="0"/>
    <n v="0"/>
    <n v="24000"/>
    <n v="0"/>
    <n v="0"/>
    <n v="0"/>
    <n v="0"/>
    <n v="3528000"/>
    <s v="OTRAS IPS"/>
    <n v="8348"/>
    <x v="0"/>
    <n v="2"/>
    <x v="0"/>
  </r>
  <r>
    <n v="892115009"/>
    <s v="EMPRESA SOCIAL DEL ESTADO HOSPITAL NUESTRA SEÐORA DE LOS REMEDIOS"/>
    <d v="2022-12-16T00:00:00"/>
    <d v="2012-05-01T00:00:00"/>
    <d v="2022-09-30T00:00:00"/>
    <n v="3679303"/>
    <n v="0"/>
    <n v="0"/>
    <n v="0"/>
    <n v="0"/>
    <n v="0"/>
    <n v="0"/>
    <n v="0"/>
    <n v="0"/>
    <n v="0"/>
    <n v="0"/>
    <n v="0"/>
    <n v="0"/>
    <n v="0"/>
    <n v="2039239"/>
    <n v="0"/>
    <n v="1640064"/>
    <n v="0"/>
    <n v="0"/>
    <n v="0"/>
    <n v="0"/>
    <n v="0"/>
    <n v="3679303"/>
    <s v="PUBLICAS"/>
    <n v="8281"/>
    <x v="0"/>
    <n v="2"/>
    <x v="0"/>
  </r>
  <r>
    <n v="830507245"/>
    <s v="CLINICA JERUSALEN"/>
    <d v="2022-12-14T00:00:00"/>
    <d v="2021-10-01T00:00:00"/>
    <d v="2022-10-31T00:00:00"/>
    <n v="20319153"/>
    <n v="0"/>
    <n v="0"/>
    <n v="0"/>
    <n v="0"/>
    <n v="0"/>
    <n v="0"/>
    <n v="0"/>
    <n v="0"/>
    <n v="0"/>
    <n v="0"/>
    <n v="0"/>
    <n v="0"/>
    <n v="0"/>
    <n v="7857982"/>
    <n v="0"/>
    <n v="12460920"/>
    <n v="251"/>
    <n v="0"/>
    <n v="0"/>
    <n v="0"/>
    <n v="0"/>
    <n v="20319153"/>
    <s v="OTRAS IPS"/>
    <n v="8245"/>
    <x v="0"/>
    <n v="2"/>
    <x v="0"/>
  </r>
  <r>
    <n v="800030924"/>
    <s v="E.S.E. HOSPITAL LA BUENA ESPERANZA-YUMBO"/>
    <d v="2022-12-20T00:00:00"/>
    <d v="2022-06-01T00:00:00"/>
    <d v="2022-11-30T00:00:00"/>
    <n v="4378974"/>
    <n v="0"/>
    <n v="0"/>
    <n v="0"/>
    <n v="2591376"/>
    <n v="0"/>
    <n v="0"/>
    <n v="0"/>
    <n v="0"/>
    <n v="0"/>
    <n v="0"/>
    <n v="0"/>
    <n v="0"/>
    <n v="325944"/>
    <n v="180472"/>
    <n v="0"/>
    <n v="331980"/>
    <n v="949202"/>
    <n v="0"/>
    <n v="0"/>
    <n v="0"/>
    <n v="0"/>
    <n v="4378974"/>
    <s v="PUBLICAS"/>
    <n v="8354"/>
    <x v="0"/>
    <n v="2"/>
    <x v="0"/>
  </r>
  <r>
    <n v="860020094"/>
    <s v="E.S.E. HOSPITAL NUESTRA SEÐORA DEL CARMEN DEL COLEGIO"/>
    <d v="2022-12-20T00:00:00"/>
    <d v="2020-05-01T00:00:00"/>
    <d v="2022-11-30T00:00:00"/>
    <n v="860501818"/>
    <n v="71612"/>
    <n v="0"/>
    <n v="0"/>
    <n v="281560926"/>
    <n v="76370"/>
    <n v="0"/>
    <n v="76360"/>
    <n v="2264651"/>
    <n v="0"/>
    <n v="0"/>
    <n v="7416599"/>
    <n v="0"/>
    <n v="6296858"/>
    <n v="414568371"/>
    <n v="53199143"/>
    <n v="34836914"/>
    <n v="60134014"/>
    <n v="0"/>
    <n v="865802"/>
    <n v="0"/>
    <n v="865802"/>
    <n v="859636016"/>
    <s v="PUBLICAS"/>
    <n v="8345"/>
    <x v="0"/>
    <n v="2"/>
    <x v="0"/>
  </r>
  <r>
    <n v="900095253"/>
    <s v="IPS CLINICA PROSEGUIR SAS - SOACHA"/>
    <d v="2022-12-19T00:00:00"/>
    <d v="2020-01-01T00:00:00"/>
    <d v="2022-11-30T00:00:00"/>
    <n v="1430492900"/>
    <n v="0"/>
    <n v="0"/>
    <n v="0"/>
    <n v="1028988047"/>
    <n v="0"/>
    <n v="1787832"/>
    <n v="0"/>
    <n v="0"/>
    <n v="0"/>
    <n v="0"/>
    <n v="97232134"/>
    <n v="0"/>
    <n v="499344"/>
    <n v="36848138"/>
    <n v="36052879"/>
    <n v="0"/>
    <n v="229084526"/>
    <n v="0"/>
    <n v="0"/>
    <n v="0"/>
    <n v="0"/>
    <n v="1430492900"/>
    <s v=" IPS PRIORIZADAS COVID"/>
    <n v="8337"/>
    <x v="0"/>
    <n v="2"/>
    <x v="0"/>
  </r>
  <r>
    <n v="860037950"/>
    <s v="FUNDACION SANTAFE DE BOGOTA"/>
    <d v="2022-12-22T00:00:00"/>
    <d v="2016-03-01T00:00:00"/>
    <d v="2022-11-30T00:00:00"/>
    <n v="5970749908"/>
    <n v="66074699"/>
    <n v="5665569"/>
    <n v="0"/>
    <n v="2039076369"/>
    <n v="87440299"/>
    <n v="380656597"/>
    <n v="435767589"/>
    <n v="133879459"/>
    <n v="0"/>
    <n v="0"/>
    <n v="452718273"/>
    <n v="0"/>
    <n v="509507300"/>
    <n v="676955078"/>
    <n v="226128"/>
    <n v="4834681"/>
    <n v="1177947867"/>
    <n v="0"/>
    <n v="326259615"/>
    <n v="663366346"/>
    <n v="989625961"/>
    <n v="4981123947"/>
    <s v="65 IPS"/>
    <n v="8378"/>
    <x v="0"/>
    <n v="2"/>
    <x v="0"/>
  </r>
  <r>
    <n v="900165663"/>
    <s v="GENEVIDA LTDA"/>
    <d v="2022-12-16T00:00:00"/>
    <d v="2022-07-01T00:00:00"/>
    <d v="2022-11-30T00:00:00"/>
    <n v="40013518"/>
    <n v="0"/>
    <n v="0"/>
    <n v="0"/>
    <n v="18961938"/>
    <n v="0"/>
    <n v="0"/>
    <n v="0"/>
    <n v="0"/>
    <n v="0"/>
    <n v="0"/>
    <n v="0"/>
    <n v="0"/>
    <n v="0"/>
    <n v="0"/>
    <n v="13157600"/>
    <n v="768300"/>
    <n v="7125680"/>
    <n v="0"/>
    <n v="0"/>
    <n v="0"/>
    <n v="0"/>
    <n v="40013518"/>
    <s v="OTRAS IPS"/>
    <n v="8275"/>
    <x v="0"/>
    <n v="2"/>
    <x v="0"/>
  </r>
  <r>
    <n v="891200528"/>
    <s v="E.S.E. HOSPITAL UNIVERSITARIO DEPARTAMENTAL DE NARIÐO"/>
    <d v="2022-12-26T00:00:00"/>
    <d v="2018-12-01T00:00:00"/>
    <d v="2022-11-30T00:00:00"/>
    <n v="1569316236"/>
    <n v="0"/>
    <n v="0"/>
    <n v="0"/>
    <n v="776487883"/>
    <n v="12729600"/>
    <n v="8941709"/>
    <n v="35945128"/>
    <n v="8524900"/>
    <n v="0"/>
    <n v="0"/>
    <n v="132412630"/>
    <n v="0"/>
    <n v="346292922"/>
    <n v="131487828"/>
    <n v="193595"/>
    <n v="1555200"/>
    <n v="114744841"/>
    <n v="0"/>
    <n v="163495330"/>
    <n v="0"/>
    <n v="163495330"/>
    <n v="1405820906"/>
    <s v="PUBLICAS"/>
    <n v="8412"/>
    <x v="0"/>
    <n v="2"/>
    <x v="0"/>
  </r>
  <r>
    <n v="820002928"/>
    <s v="NEFROBOYACA SAS - NEFROMED TUNJA"/>
    <d v="2022-12-09T00:00:00"/>
    <d v="2021-10-01T00:00:00"/>
    <d v="2022-11-30T00:00:00"/>
    <n v="177786624"/>
    <n v="2696130"/>
    <n v="0"/>
    <n v="0"/>
    <n v="70431090"/>
    <n v="0"/>
    <n v="0"/>
    <n v="0"/>
    <n v="0"/>
    <n v="0"/>
    <n v="0"/>
    <n v="37356407"/>
    <n v="0"/>
    <n v="2476922"/>
    <n v="36247283"/>
    <n v="0"/>
    <n v="0"/>
    <n v="28578792"/>
    <n v="0"/>
    <n v="0"/>
    <n v="0"/>
    <n v="0"/>
    <n v="177786624"/>
    <s v="OTRAS IPS"/>
    <n v="8117"/>
    <x v="0"/>
    <n v="2"/>
    <x v="0"/>
  </r>
  <r>
    <n v="900213617"/>
    <s v="CORPORACION CLINICA"/>
    <d v="2022-12-15T00:00:00"/>
    <d v="2016-02-01T00:00:00"/>
    <d v="2022-11-30T00:00:00"/>
    <n v="4574864894"/>
    <n v="74885915"/>
    <n v="0"/>
    <n v="0"/>
    <n v="2202934793"/>
    <n v="458214"/>
    <n v="4911550"/>
    <n v="40652982"/>
    <n v="58949280"/>
    <n v="0"/>
    <n v="65200"/>
    <n v="462896970"/>
    <n v="0"/>
    <n v="359358731"/>
    <n v="249494852"/>
    <n v="1066866"/>
    <n v="237445013"/>
    <n v="881744528"/>
    <n v="0"/>
    <n v="0"/>
    <n v="0"/>
    <n v="0"/>
    <n v="4574864894"/>
    <s v="65 IPS"/>
    <n v="8259"/>
    <x v="0"/>
    <n v="2"/>
    <x v="0"/>
  </r>
  <r>
    <n v="900417889"/>
    <s v="APRENDER ASESORIA Y CONSULTORIA PARA EL DESARROLLO HUMANO IPS SAS"/>
    <d v="2022-12-30T00:00:00"/>
    <d v="2021-04-01T00:00:00"/>
    <d v="2022-11-30T00:00:00"/>
    <n v="12135600"/>
    <n v="0"/>
    <n v="0"/>
    <n v="0"/>
    <n v="0"/>
    <n v="0"/>
    <n v="0"/>
    <n v="0"/>
    <n v="0"/>
    <n v="0"/>
    <n v="0"/>
    <n v="6245200"/>
    <n v="0"/>
    <n v="0"/>
    <n v="5230400"/>
    <n v="0"/>
    <n v="0"/>
    <n v="660000"/>
    <n v="0"/>
    <n v="0"/>
    <n v="0"/>
    <n v="0"/>
    <n v="12135600"/>
    <s v="OTRAS IPS"/>
    <n v="8482"/>
    <x v="0"/>
    <n v="2"/>
    <x v="0"/>
  </r>
  <r>
    <n v="830005028"/>
    <s v="ADMINISTRADORA COUNTRY S.A.S."/>
    <d v="2022-12-09T00:00:00"/>
    <d v="2019-02-01T00:00:00"/>
    <d v="2022-11-30T00:00:00"/>
    <n v="11115712481"/>
    <n v="11228977"/>
    <n v="0"/>
    <n v="0"/>
    <n v="53886881"/>
    <n v="7051915"/>
    <n v="551636938"/>
    <n v="307096718"/>
    <n v="249529105"/>
    <n v="0"/>
    <n v="3351026"/>
    <n v="166621659"/>
    <n v="0"/>
    <n v="766640700"/>
    <n v="351230645"/>
    <n v="650982"/>
    <n v="71133025"/>
    <n v="8575653910"/>
    <n v="0"/>
    <n v="25124193"/>
    <n v="604883909"/>
    <n v="630008102"/>
    <n v="10485704379"/>
    <s v="65 IPS"/>
    <n v="8114"/>
    <x v="0"/>
    <n v="2"/>
    <x v="1"/>
  </r>
  <r>
    <n v="900179340"/>
    <s v="CENTRO DE CIRUGIA LAPAROSCOPICA Y ENDOSCOPIA DIGESTIVA DEL CESAR LTDA - CECILED LTDA"/>
    <d v="2022-12-13T00:00:00"/>
    <d v="2017-10-01T00:00:00"/>
    <d v="2018-10-31T00:00:00"/>
    <n v="43464854"/>
    <n v="0"/>
    <n v="0"/>
    <n v="0"/>
    <n v="0"/>
    <n v="0"/>
    <n v="0"/>
    <n v="0"/>
    <n v="0"/>
    <n v="0"/>
    <n v="0"/>
    <n v="0"/>
    <n v="0"/>
    <n v="0"/>
    <n v="0"/>
    <n v="0"/>
    <n v="27999"/>
    <n v="43436855"/>
    <n v="0"/>
    <n v="0"/>
    <n v="0"/>
    <n v="0"/>
    <n v="43464854"/>
    <s v="OTRAS IPS"/>
    <n v="8196"/>
    <x v="0"/>
    <n v="2"/>
    <x v="0"/>
  </r>
  <r>
    <n v="811019499"/>
    <s v="RP MEDICAS S.A."/>
    <d v="2022-12-13T00:00:00"/>
    <d v="2018-07-01T00:00:00"/>
    <d v="2022-08-31T00:00:00"/>
    <n v="2552502"/>
    <n v="0"/>
    <n v="0"/>
    <n v="0"/>
    <n v="0"/>
    <n v="0"/>
    <n v="0"/>
    <n v="0"/>
    <n v="0"/>
    <n v="0"/>
    <n v="0"/>
    <n v="0"/>
    <n v="0"/>
    <n v="30000"/>
    <n v="2500000"/>
    <n v="0"/>
    <n v="0"/>
    <n v="22502"/>
    <n v="0"/>
    <n v="0"/>
    <n v="0"/>
    <n v="0"/>
    <n v="2552502"/>
    <s v="OTRAS IPS"/>
    <n v="8208"/>
    <x v="0"/>
    <n v="2"/>
    <x v="0"/>
  </r>
  <r>
    <n v="901223046"/>
    <s v="SHARON MEDICAL GROUP SAS"/>
    <d v="2022-12-14T00:00:00"/>
    <d v="2022-07-01T00:00:00"/>
    <d v="2022-11-30T00:00:00"/>
    <n v="3006293"/>
    <n v="0"/>
    <n v="0"/>
    <n v="0"/>
    <n v="0"/>
    <n v="0"/>
    <n v="0"/>
    <n v="0"/>
    <n v="0"/>
    <n v="0"/>
    <n v="0"/>
    <n v="0"/>
    <n v="0"/>
    <n v="2925347"/>
    <n v="0"/>
    <n v="0"/>
    <n v="0"/>
    <n v="80946"/>
    <n v="0"/>
    <n v="0"/>
    <n v="0"/>
    <n v="0"/>
    <n v="3006293"/>
    <s v="OTRAS IPS"/>
    <n v="8223"/>
    <x v="0"/>
    <n v="2"/>
    <x v="0"/>
  </r>
  <r>
    <n v="900319336"/>
    <s v="ODONT JOMAR"/>
    <d v="2022-12-14T00:00:00"/>
    <d v="2021-09-01T00:00:00"/>
    <d v="2022-11-30T00:00:00"/>
    <n v="356589045"/>
    <n v="0"/>
    <n v="0"/>
    <n v="0"/>
    <n v="15413727"/>
    <n v="0"/>
    <n v="0"/>
    <n v="1358264"/>
    <n v="0"/>
    <n v="0"/>
    <n v="0"/>
    <n v="123778380"/>
    <n v="0"/>
    <n v="22667312"/>
    <n v="6186400"/>
    <n v="0"/>
    <n v="57434911"/>
    <n v="129750051"/>
    <n v="0"/>
    <n v="0"/>
    <n v="0"/>
    <n v="0"/>
    <n v="356589045"/>
    <s v="OTRAS IPS"/>
    <n v="8227"/>
    <x v="0"/>
    <n v="2"/>
    <x v="0"/>
  </r>
  <r>
    <n v="900457796"/>
    <s v="SAN DIEGO ODONTOLOGIA S.A.S"/>
    <d v="2022-12-15T00:00:00"/>
    <d v="2022-02-01T00:00:00"/>
    <d v="2022-10-31T00:00:00"/>
    <n v="20944600"/>
    <n v="0"/>
    <n v="0"/>
    <n v="0"/>
    <n v="2298760"/>
    <n v="0"/>
    <n v="0"/>
    <n v="0"/>
    <n v="0"/>
    <n v="0"/>
    <n v="0"/>
    <n v="3256000"/>
    <n v="0"/>
    <n v="211600"/>
    <n v="2538000"/>
    <n v="0"/>
    <n v="0"/>
    <n v="12640240"/>
    <n v="0"/>
    <n v="0"/>
    <n v="0"/>
    <n v="0"/>
    <n v="20944600"/>
    <s v="OTRAS IPS"/>
    <n v="8250"/>
    <x v="0"/>
    <n v="2"/>
    <x v="0"/>
  </r>
  <r>
    <n v="900145767"/>
    <s v="ESE SUR OCCIDENTE"/>
    <d v="2022-12-16T00:00:00"/>
    <d v="2014-08-01T00:00:00"/>
    <d v="2022-11-30T00:00:00"/>
    <n v="25807878"/>
    <n v="0"/>
    <n v="0"/>
    <n v="0"/>
    <n v="555685"/>
    <n v="0"/>
    <n v="0"/>
    <n v="0"/>
    <n v="0"/>
    <n v="0"/>
    <n v="0"/>
    <n v="0"/>
    <n v="0"/>
    <n v="1937003"/>
    <n v="1817900"/>
    <n v="0"/>
    <n v="17781917"/>
    <n v="3715373"/>
    <n v="0"/>
    <n v="0"/>
    <n v="0"/>
    <n v="0"/>
    <n v="25807878"/>
    <s v="PUBLICAS"/>
    <n v="8290"/>
    <x v="0"/>
    <n v="2"/>
    <x v="0"/>
  </r>
  <r>
    <n v="813011465"/>
    <s v="E.S.E. HOSPITAL LUIS ANTONIO MOJICA - HUILA"/>
    <d v="2022-12-27T00:00:00"/>
    <d v="2021-02-01T00:00:00"/>
    <d v="2022-11-30T00:00:00"/>
    <n v="6227196"/>
    <n v="0"/>
    <n v="0"/>
    <n v="0"/>
    <n v="63247"/>
    <n v="0"/>
    <n v="0"/>
    <n v="0"/>
    <n v="0"/>
    <n v="0"/>
    <n v="0"/>
    <n v="173000"/>
    <n v="0"/>
    <n v="512744"/>
    <n v="2511450"/>
    <n v="0"/>
    <n v="40200"/>
    <n v="2926555"/>
    <n v="0"/>
    <n v="0"/>
    <n v="0"/>
    <n v="0"/>
    <n v="6227196"/>
    <s v="PUBLICAS"/>
    <n v="8437"/>
    <x v="0"/>
    <n v="2"/>
    <x v="0"/>
  </r>
  <r>
    <n v="900597845"/>
    <s v="CLINICA CARDIONEUROVASCULAR PABON SAS"/>
    <d v="2022-12-21T00:00:00"/>
    <d v="2021-09-01T00:00:00"/>
    <d v="2022-11-30T00:00:00"/>
    <n v="225513945"/>
    <n v="0"/>
    <n v="0"/>
    <n v="0"/>
    <n v="22243811"/>
    <n v="0"/>
    <n v="0"/>
    <n v="0"/>
    <n v="0"/>
    <n v="0"/>
    <n v="0"/>
    <n v="53128140"/>
    <n v="0"/>
    <n v="48619194"/>
    <n v="97494934"/>
    <n v="0"/>
    <n v="0"/>
    <n v="4027866"/>
    <n v="0"/>
    <n v="5922900"/>
    <n v="0"/>
    <n v="5922900"/>
    <n v="219591045"/>
    <s v="OTRAS IPS"/>
    <n v="8362"/>
    <x v="0"/>
    <n v="2"/>
    <x v="0"/>
  </r>
  <r>
    <n v="900626481"/>
    <s v="CENTRO DE ESPECIALISTAS EN DIAGNÓSTICO E IMÁGENES MAMARIAS S.A.S. "/>
    <d v="2022-12-26T00:00:00"/>
    <d v="2022-10-01T00:00:00"/>
    <d v="2022-11-30T00:00:00"/>
    <n v="56069900"/>
    <n v="0"/>
    <n v="0"/>
    <n v="0"/>
    <n v="54245770"/>
    <n v="0"/>
    <n v="0"/>
    <n v="0"/>
    <n v="0"/>
    <n v="0"/>
    <n v="0"/>
    <n v="512766"/>
    <n v="0"/>
    <n v="133609"/>
    <n v="16300"/>
    <n v="0"/>
    <n v="0"/>
    <n v="1161455"/>
    <n v="0"/>
    <n v="0"/>
    <n v="0"/>
    <n v="0"/>
    <n v="56069900"/>
    <s v="OTRAS IPS"/>
    <n v="8418"/>
    <x v="0"/>
    <n v="2"/>
    <x v="0"/>
  </r>
  <r>
    <n v="901128801"/>
    <s v="ROHI IPS SAS - FUNZA"/>
    <d v="2022-12-27T00:00:00"/>
    <d v="2019-08-01T00:00:00"/>
    <d v="2022-11-30T00:00:00"/>
    <n v="59585005127"/>
    <n v="133465232"/>
    <n v="0"/>
    <n v="0"/>
    <n v="533552406"/>
    <n v="102900"/>
    <n v="1187745"/>
    <n v="7047895"/>
    <n v="848741259"/>
    <n v="0"/>
    <n v="0"/>
    <n v="772517099"/>
    <n v="0"/>
    <n v="165000"/>
    <n v="229246520"/>
    <n v="319757309"/>
    <n v="1927335928"/>
    <n v="54811885834"/>
    <n v="0"/>
    <n v="26029109"/>
    <n v="0"/>
    <n v="26029109"/>
    <n v="59558976018"/>
    <s v=" IPS PRIORIZADAS COVID"/>
    <n v="8433"/>
    <x v="0"/>
    <n v="2"/>
    <x v="1"/>
  </r>
  <r>
    <n v="860006656"/>
    <s v="FUNDACION ABOOD SHAIO"/>
    <d v="2022-12-29T00:00:00"/>
    <d v="2015-02-01T00:00:00"/>
    <d v="2022-11-30T00:00:00"/>
    <n v="22793876711"/>
    <n v="156139267"/>
    <n v="0"/>
    <n v="0"/>
    <n v="8796096644"/>
    <n v="16037614"/>
    <n v="2369749862"/>
    <n v="2103722233"/>
    <n v="160819226"/>
    <n v="0"/>
    <n v="0"/>
    <n v="1849131905"/>
    <n v="0"/>
    <n v="2061936409"/>
    <n v="163097491"/>
    <n v="2392528"/>
    <n v="292961333"/>
    <n v="4821792199"/>
    <n v="0"/>
    <n v="342228130"/>
    <n v="1455340245"/>
    <n v="1797568375"/>
    <n v="20996308336"/>
    <s v="65 IPS"/>
    <n v="8456"/>
    <x v="0"/>
    <n v="2"/>
    <x v="0"/>
  </r>
  <r>
    <n v="900500653"/>
    <s v="CAD VIDA IPS S.A.S"/>
    <d v="2022-12-30T00:00:00"/>
    <d v="2019-04-01T00:00:00"/>
    <d v="2022-11-30T00:00:00"/>
    <n v="105801000"/>
    <n v="0"/>
    <n v="0"/>
    <n v="0"/>
    <n v="29204980"/>
    <n v="0"/>
    <n v="0"/>
    <n v="0"/>
    <n v="0"/>
    <n v="0"/>
    <n v="0"/>
    <n v="10000000"/>
    <n v="0"/>
    <n v="0"/>
    <n v="8000000"/>
    <n v="24000000"/>
    <n v="4000000"/>
    <n v="30596020"/>
    <n v="0"/>
    <n v="0"/>
    <n v="0"/>
    <n v="0"/>
    <n v="105801000"/>
    <s v="OTRAS IPS"/>
    <n v="8472"/>
    <x v="0"/>
    <n v="2"/>
    <x v="0"/>
  </r>
  <r>
    <n v="800249700"/>
    <s v="INSTITUTO NEUMOLOGICO DEL ORIENTE S.A."/>
    <d v="2022-12-30T00:00:00"/>
    <d v="2021-01-01T00:00:00"/>
    <d v="2022-11-30T00:00:00"/>
    <n v="313934395"/>
    <n v="0"/>
    <n v="0"/>
    <n v="0"/>
    <n v="50718439"/>
    <n v="0"/>
    <n v="0"/>
    <n v="0"/>
    <n v="0"/>
    <n v="0"/>
    <n v="0"/>
    <n v="8970416"/>
    <n v="0"/>
    <n v="119242"/>
    <n v="4810477"/>
    <n v="0"/>
    <n v="54233715"/>
    <n v="195082106"/>
    <n v="0"/>
    <n v="0"/>
    <n v="0"/>
    <n v="0"/>
    <n v="313934395"/>
    <s v="OTRAS DOMICILIARIAS"/>
    <n v="8479"/>
    <x v="0"/>
    <n v="2"/>
    <x v="0"/>
  </r>
  <r>
    <n v="800117564"/>
    <s v="CLINICA DE LA MUJER S.A."/>
    <d v="2022-12-05T00:00:00"/>
    <d v="2019-02-01T00:00:00"/>
    <d v="2022-11-30T00:00:00"/>
    <n v="1562061986"/>
    <n v="1878049"/>
    <n v="0"/>
    <n v="0"/>
    <n v="150001720"/>
    <n v="0"/>
    <n v="20502653"/>
    <n v="1803189"/>
    <n v="27059260"/>
    <n v="0"/>
    <n v="26279802"/>
    <n v="328770208"/>
    <n v="0"/>
    <n v="411861519"/>
    <n v="150268344"/>
    <n v="0"/>
    <n v="446529924"/>
    <n v="-2892682"/>
    <n v="0"/>
    <n v="0"/>
    <n v="6253430"/>
    <n v="6253430"/>
    <n v="1555808556"/>
    <s v="65 IPS"/>
    <n v="8103"/>
    <x v="1"/>
    <n v="2"/>
    <x v="0"/>
  </r>
  <r>
    <n v="901352353"/>
    <s v="CLINICA LA SAGRADA FAMILIA SAS"/>
    <d v="2022-12-12T00:00:00"/>
    <d v="2021-07-01T00:00:00"/>
    <d v="2022-11-30T00:00:00"/>
    <n v="1422776566"/>
    <n v="5684154"/>
    <n v="0"/>
    <n v="0"/>
    <n v="530826434"/>
    <n v="0"/>
    <n v="0"/>
    <n v="5509286"/>
    <n v="3262860"/>
    <n v="0"/>
    <n v="0"/>
    <n v="451636958"/>
    <n v="0"/>
    <n v="383571540"/>
    <n v="496500"/>
    <n v="0"/>
    <n v="0"/>
    <n v="41788834"/>
    <n v="0"/>
    <n v="0"/>
    <n v="0"/>
    <n v="0"/>
    <n v="1422776566"/>
    <s v="OTRAS IPS"/>
    <n v="8153"/>
    <x v="1"/>
    <n v="2"/>
    <x v="0"/>
  </r>
  <r>
    <n v="901210289"/>
    <s v="IPS ESPECIALIDADES MEDICAS SAN JORGE SAS"/>
    <d v="2022-12-12T00:00:00"/>
    <d v="2020-09-01T00:00:00"/>
    <d v="2022-11-30T00:00:00"/>
    <n v="602193921"/>
    <n v="0"/>
    <n v="0"/>
    <n v="0"/>
    <n v="124043533.56"/>
    <n v="0"/>
    <n v="0"/>
    <n v="0"/>
    <n v="0"/>
    <n v="0"/>
    <n v="0"/>
    <n v="70487600"/>
    <n v="0"/>
    <n v="69706076"/>
    <n v="87516095"/>
    <n v="0"/>
    <n v="47468978"/>
    <n v="202971638.44"/>
    <n v="0"/>
    <n v="0"/>
    <n v="27084"/>
    <n v="27084"/>
    <n v="602166837"/>
    <s v="OTRAS IPS"/>
    <n v="8180"/>
    <x v="1"/>
    <n v="2"/>
    <x v="0"/>
  </r>
  <r>
    <n v="804003072"/>
    <s v="EMPRESA SOCIAL DEL ESTADO HOSPITAL LOCAL DE BOLIVAR - SANTANDER"/>
    <d v="2022-12-12T00:00:00"/>
    <d v="2020-02-01T00:00:00"/>
    <d v="2022-11-30T00:00:00"/>
    <n v="3400599.24"/>
    <n v="0"/>
    <n v="0"/>
    <n v="0"/>
    <n v="0"/>
    <n v="0"/>
    <n v="0"/>
    <n v="0"/>
    <n v="0"/>
    <n v="0"/>
    <n v="0"/>
    <n v="0"/>
    <n v="0"/>
    <n v="3169398"/>
    <n v="244131"/>
    <n v="0"/>
    <n v="0"/>
    <n v="-12929.759999999776"/>
    <n v="0"/>
    <n v="0"/>
    <m/>
    <n v="0"/>
    <n v="3400599.24"/>
    <s v="PUBLICAS"/>
    <n v="8190"/>
    <x v="1"/>
    <n v="2"/>
    <x v="0"/>
  </r>
  <r>
    <n v="813007875"/>
    <s v="HOSPITAL MUNICIPAL NUESTRA SEÐORA DE GUADALUPE"/>
    <d v="2022-12-13T00:00:00"/>
    <d v="2016-02-01T00:00:00"/>
    <d v="2022-11-30T00:00:00"/>
    <n v="56611175"/>
    <n v="0"/>
    <n v="0"/>
    <n v="0"/>
    <n v="2642341.48"/>
    <n v="0"/>
    <n v="0"/>
    <n v="0"/>
    <n v="0"/>
    <n v="0"/>
    <n v="0"/>
    <n v="0"/>
    <n v="0"/>
    <n v="7656335"/>
    <n v="5180738"/>
    <n v="0"/>
    <n v="16805384"/>
    <n v="24326376.52"/>
    <n v="0"/>
    <n v="0"/>
    <m/>
    <n v="0"/>
    <n v="56611175"/>
    <s v="PUBLICAS"/>
    <n v="8195"/>
    <x v="1"/>
    <n v="2"/>
    <x v="0"/>
  </r>
  <r>
    <n v="900481014"/>
    <s v="OXIPRO S.A.S"/>
    <d v="2022-12-13T00:00:00"/>
    <d v="2022-07-01T00:00:00"/>
    <d v="2022-11-30T00:00:00"/>
    <n v="784913172.45000005"/>
    <n v="0"/>
    <n v="0"/>
    <n v="0"/>
    <n v="697897054"/>
    <n v="0"/>
    <n v="0"/>
    <n v="0"/>
    <n v="0"/>
    <n v="0"/>
    <n v="0"/>
    <n v="0"/>
    <n v="0"/>
    <n v="5837095"/>
    <n v="0"/>
    <n v="0"/>
    <n v="0"/>
    <n v="81179023.450000048"/>
    <n v="0"/>
    <n v="0"/>
    <n v="0"/>
    <n v="0"/>
    <n v="784913172.45000005"/>
    <s v=" IPS PRIORIZADAS COVID"/>
    <n v="8204"/>
    <x v="1"/>
    <n v="2"/>
    <x v="0"/>
  </r>
  <r>
    <n v="900008882"/>
    <s v="CENTRO DE MOVIMIENTO EJERCICIO Y REHABILITACION S.A.S - C MOVER S.A.S"/>
    <d v="2022-12-14T00:00:00"/>
    <d v="2015-09-01T00:00:00"/>
    <d v="2022-11-30T00:00:00"/>
    <n v="29769820"/>
    <n v="0"/>
    <n v="0"/>
    <n v="0"/>
    <n v="8181472"/>
    <n v="0"/>
    <n v="0"/>
    <n v="0"/>
    <n v="0"/>
    <n v="0"/>
    <n v="0"/>
    <n v="927080"/>
    <n v="0"/>
    <n v="446706"/>
    <n v="5033353"/>
    <n v="0"/>
    <n v="10798719"/>
    <n v="4382490"/>
    <n v="0"/>
    <n v="0"/>
    <n v="0"/>
    <n v="0"/>
    <n v="29769820"/>
    <s v="OTRAS IPS"/>
    <n v="8237"/>
    <x v="1"/>
    <n v="2"/>
    <x v="0"/>
  </r>
  <r>
    <n v="822001570"/>
    <s v="HOSPITAL LOCAL PRIMER NIVEL ESE FUENTE DE ORO"/>
    <d v="2022-12-15T00:00:00"/>
    <d v="2021-03-01T00:00:00"/>
    <d v="2022-11-30T00:00:00"/>
    <n v="17194248"/>
    <n v="0"/>
    <n v="0"/>
    <n v="0"/>
    <n v="356120"/>
    <n v="0"/>
    <n v="0"/>
    <n v="0"/>
    <n v="0"/>
    <n v="0"/>
    <n v="0"/>
    <n v="0"/>
    <n v="0"/>
    <n v="35707"/>
    <n v="6366925"/>
    <n v="0"/>
    <n v="0"/>
    <n v="10435496"/>
    <n v="0"/>
    <n v="0"/>
    <n v="0"/>
    <n v="0"/>
    <n v="17194248"/>
    <s v="PUBLICAS"/>
    <n v="8264"/>
    <x v="1"/>
    <n v="2"/>
    <x v="1"/>
  </r>
  <r>
    <n v="822001570"/>
    <s v="HOSPITAL LOCAL PRIMER NIVEL ESE FUENTE DE ORO"/>
    <d v="2022-12-15T00:00:00"/>
    <d v="2021-03-01T00:00:00"/>
    <d v="2022-11-30T00:00:00"/>
    <n v="16337546"/>
    <n v="0"/>
    <n v="0"/>
    <n v="0"/>
    <n v="930068"/>
    <n v="0"/>
    <n v="0"/>
    <n v="0"/>
    <n v="0"/>
    <n v="0"/>
    <n v="0"/>
    <n v="0"/>
    <n v="0"/>
    <n v="3011192"/>
    <n v="8368620"/>
    <n v="0"/>
    <n v="0"/>
    <n v="4027666"/>
    <n v="0"/>
    <n v="0"/>
    <n v="0"/>
    <n v="0"/>
    <n v="16337546"/>
    <s v="PUBLICAS"/>
    <n v="8268"/>
    <x v="1"/>
    <n v="2"/>
    <x v="0"/>
  </r>
  <r>
    <n v="900264094"/>
    <s v="UNIDAD INTEGRAL DE TOXICOLOGIA UNITOX SAS - UNITOX"/>
    <d v="2022-12-15T00:00:00"/>
    <d v="2021-03-01T00:00:00"/>
    <d v="2022-11-30T00:00:00"/>
    <n v="1732243808"/>
    <n v="0"/>
    <n v="0"/>
    <n v="0"/>
    <n v="1371321708"/>
    <n v="0"/>
    <n v="0"/>
    <n v="0"/>
    <n v="0"/>
    <n v="0"/>
    <n v="0"/>
    <n v="57425286"/>
    <n v="0"/>
    <n v="1154145"/>
    <n v="11466549"/>
    <n v="0"/>
    <n v="50071238"/>
    <n v="240804882"/>
    <n v="0"/>
    <n v="0"/>
    <n v="0"/>
    <n v="0"/>
    <n v="1732243808"/>
    <s v="OTRAS IPS"/>
    <n v="8273"/>
    <x v="1"/>
    <n v="2"/>
    <x v="0"/>
  </r>
  <r>
    <n v="813005431"/>
    <s v="SOCIEDAD CLINICA EMCOSALUD S.A"/>
    <d v="2022-12-16T00:00:00"/>
    <d v="2021-03-01T00:00:00"/>
    <d v="2022-11-30T00:00:00"/>
    <n v="194591697"/>
    <n v="0"/>
    <n v="0"/>
    <n v="0"/>
    <n v="24942361"/>
    <n v="0"/>
    <n v="0"/>
    <n v="2697474"/>
    <n v="236015"/>
    <n v="0"/>
    <n v="0"/>
    <n v="14169349"/>
    <n v="0"/>
    <n v="38375578"/>
    <n v="102234193"/>
    <n v="0"/>
    <n v="9024532"/>
    <n v="2912195"/>
    <n v="0"/>
    <n v="0"/>
    <n v="1617"/>
    <n v="1617"/>
    <n v="194590080"/>
    <s v="OTRAS IPS"/>
    <n v="8282"/>
    <x v="1"/>
    <n v="2"/>
    <x v="0"/>
  </r>
  <r>
    <n v="800006850"/>
    <s v="E.S.E. HOSPITAL MARIO GAITAN YANGUAS DE SOACHA"/>
    <d v="2022-12-19T00:00:00"/>
    <d v="2021-03-01T00:00:00"/>
    <d v="2021-07-31T00:00:00"/>
    <n v="789959261"/>
    <n v="2634844"/>
    <n v="0"/>
    <n v="0"/>
    <n v="567"/>
    <n v="0"/>
    <n v="0"/>
    <n v="220556"/>
    <n v="117100"/>
    <n v="0"/>
    <n v="0"/>
    <n v="2045445"/>
    <n v="0"/>
    <n v="0"/>
    <n v="0"/>
    <n v="0"/>
    <n v="0"/>
    <n v="784940749"/>
    <n v="0"/>
    <n v="0"/>
    <n v="0"/>
    <n v="0"/>
    <n v="789959261"/>
    <s v="PUBLICAS"/>
    <n v="8317"/>
    <x v="1"/>
    <n v="2"/>
    <x v="1"/>
  </r>
  <r>
    <n v="824000462"/>
    <s v="HOSPITAL JOSE ANTONIO SOCARRAS"/>
    <d v="2022-12-19T00:00:00"/>
    <d v="2017-08-01T00:00:00"/>
    <d v="2022-11-30T00:00:00"/>
    <n v="23087392"/>
    <n v="0"/>
    <n v="0"/>
    <n v="0"/>
    <n v="0"/>
    <n v="0"/>
    <n v="0"/>
    <n v="0"/>
    <n v="0"/>
    <n v="0"/>
    <n v="0"/>
    <n v="820747"/>
    <n v="0"/>
    <n v="5486322"/>
    <n v="3540105"/>
    <n v="0"/>
    <n v="6003232"/>
    <n v="7236986"/>
    <n v="0"/>
    <n v="0"/>
    <n v="0"/>
    <n v="0"/>
    <n v="23087392"/>
    <s v="PUBLICAS"/>
    <n v="8319"/>
    <x v="1"/>
    <n v="2"/>
    <x v="0"/>
  </r>
  <r>
    <n v="900959048"/>
    <s v="SUBRED INTEGRADA DE SERVICIOS DE SALUD SUR OCCIDENTE E.S.E"/>
    <d v="2022-12-19T00:00:00"/>
    <d v="2017-05-01T00:00:00"/>
    <d v="2022-11-30T00:00:00"/>
    <n v="904700054.69000006"/>
    <n v="14063295.630000001"/>
    <n v="0"/>
    <n v="0"/>
    <n v="133160080.37"/>
    <n v="0"/>
    <n v="27430315"/>
    <n v="18453655"/>
    <n v="0"/>
    <n v="0"/>
    <n v="0"/>
    <n v="88107390"/>
    <n v="0"/>
    <n v="49796722"/>
    <n v="265962756"/>
    <n v="0"/>
    <n v="42069443.689999998"/>
    <n v="265656397"/>
    <n v="0"/>
    <n v="0"/>
    <n v="0"/>
    <n v="0"/>
    <n v="904700054.69000006"/>
    <s v="65 IPS"/>
    <n v="8329"/>
    <x v="1"/>
    <n v="2"/>
    <x v="1"/>
  </r>
  <r>
    <n v="900145579"/>
    <s v="EMPRESA SOCIAL DEL ESTADO POPAYAN E.S.E.- CENTRO DE SALUD SUROCCIDENTE"/>
    <d v="2022-12-20T00:00:00"/>
    <d v="2016-02-01T00:00:00"/>
    <d v="2022-11-30T00:00:00"/>
    <n v="13697294"/>
    <n v="0"/>
    <n v="0"/>
    <n v="0"/>
    <n v="0"/>
    <n v="0"/>
    <n v="0"/>
    <n v="0"/>
    <n v="0"/>
    <n v="0"/>
    <n v="0"/>
    <n v="0"/>
    <n v="0"/>
    <n v="915851"/>
    <n v="1492156"/>
    <n v="35100"/>
    <n v="1777361"/>
    <n v="9476826"/>
    <n v="0"/>
    <n v="0"/>
    <n v="0"/>
    <n v="0"/>
    <n v="13697294"/>
    <s v="PUBLICAS"/>
    <n v="8343"/>
    <x v="1"/>
    <n v="2"/>
    <x v="0"/>
  </r>
  <r>
    <n v="890701490"/>
    <s v="HOSPITAL SAN VICENTE DE PAUL PRADO"/>
    <d v="2022-12-20T00:00:00"/>
    <d v="2017-08-01T00:00:00"/>
    <d v="2022-11-30T00:00:00"/>
    <n v="59462535"/>
    <n v="1294909.25"/>
    <n v="0"/>
    <n v="0"/>
    <n v="0"/>
    <n v="0"/>
    <n v="0"/>
    <n v="0"/>
    <n v="0"/>
    <n v="0"/>
    <n v="0"/>
    <n v="506996"/>
    <n v="0"/>
    <n v="690028"/>
    <n v="6852116"/>
    <n v="0"/>
    <n v="9724482"/>
    <n v="40394003.75"/>
    <n v="0"/>
    <n v="0"/>
    <n v="0"/>
    <n v="0"/>
    <n v="59462535"/>
    <s v="PUBLICAS"/>
    <n v="8350"/>
    <x v="1"/>
    <n v="2"/>
    <x v="0"/>
  </r>
  <r>
    <n v="815000316"/>
    <s v="HOSPITAL RAUL OREJUELA BUENO E.S.E - SEDE SAN VICENTE"/>
    <d v="2022-12-19T00:00:00"/>
    <d v="2014-04-01T00:00:00"/>
    <d v="2022-11-30T00:00:00"/>
    <n v="19311562"/>
    <n v="0"/>
    <n v="0"/>
    <n v="0"/>
    <n v="8514"/>
    <n v="0"/>
    <n v="0"/>
    <n v="37032"/>
    <n v="395100"/>
    <n v="0"/>
    <n v="0"/>
    <n v="379400"/>
    <n v="0"/>
    <n v="5344504"/>
    <n v="7243969"/>
    <n v="0"/>
    <n v="2691792"/>
    <n v="3211251"/>
    <n v="0"/>
    <n v="0"/>
    <n v="0"/>
    <n v="0"/>
    <n v="19311562"/>
    <s v="PUBLICAS"/>
    <n v="8360"/>
    <x v="1"/>
    <n v="2"/>
    <x v="0"/>
  </r>
  <r>
    <n v="800223618"/>
    <s v="MEDINUCLEAR S.A.S"/>
    <d v="2022-12-21T00:00:00"/>
    <d v="2021-07-01T00:00:00"/>
    <d v="2022-11-30T00:00:00"/>
    <n v="559962418"/>
    <n v="1987440"/>
    <n v="0"/>
    <n v="0"/>
    <n v="107119501.36"/>
    <n v="0"/>
    <n v="0"/>
    <n v="0"/>
    <n v="0"/>
    <n v="0"/>
    <n v="0"/>
    <n v="26592683"/>
    <n v="0"/>
    <n v="89502040"/>
    <n v="0"/>
    <n v="0"/>
    <n v="3749663"/>
    <n v="331011090.63999999"/>
    <n v="0"/>
    <n v="0"/>
    <n v="0"/>
    <n v="0"/>
    <n v="559962418"/>
    <s v="OTRAS IPS"/>
    <n v="8370"/>
    <x v="1"/>
    <n v="2"/>
    <x v="0"/>
  </r>
  <r>
    <n v="900103925"/>
    <s v="ELECTROFISIATRIA SAS"/>
    <d v="2022-12-22T00:00:00"/>
    <d v="2019-07-01T00:00:00"/>
    <d v="2022-11-30T00:00:00"/>
    <n v="2763929363"/>
    <n v="585346.99999999988"/>
    <n v="0"/>
    <n v="0"/>
    <n v="2222004531.1700001"/>
    <n v="0"/>
    <n v="0"/>
    <n v="0"/>
    <n v="0"/>
    <n v="0"/>
    <n v="0"/>
    <n v="14563706"/>
    <n v="0"/>
    <n v="1367734"/>
    <n v="12840839"/>
    <n v="0"/>
    <n v="4966271"/>
    <n v="507600934.82999992"/>
    <n v="0"/>
    <n v="0"/>
    <n v="0"/>
    <n v="0"/>
    <n v="2763929363"/>
    <s v="OTRAS IPS"/>
    <n v="8392"/>
    <x v="1"/>
    <n v="2"/>
    <x v="0"/>
  </r>
  <r>
    <n v="900301238"/>
    <s v="BOSTON MEDICAL CARE"/>
    <d v="2022-12-23T00:00:00"/>
    <d v="2017-04-01T00:00:00"/>
    <d v="2022-09-30T00:00:00"/>
    <n v="2720505778"/>
    <n v="0"/>
    <n v="0"/>
    <n v="0"/>
    <n v="1061182383.3"/>
    <n v="0"/>
    <n v="0"/>
    <n v="0"/>
    <n v="0"/>
    <n v="0"/>
    <n v="0"/>
    <n v="647986"/>
    <n v="0"/>
    <n v="0"/>
    <n v="24308261"/>
    <n v="7012274"/>
    <n v="21333771"/>
    <n v="1606021102.7"/>
    <n v="0"/>
    <n v="0"/>
    <n v="2877091.66"/>
    <n v="2877091.66"/>
    <n v="2717628686.3400002"/>
    <s v="65 IPS"/>
    <n v="8404"/>
    <x v="1"/>
    <n v="2"/>
    <x v="1"/>
  </r>
  <r>
    <n v="900301238"/>
    <s v="BOSTON MEDICAL CARE"/>
    <d v="2022-12-23T00:00:00"/>
    <d v="2017-04-01T00:00:00"/>
    <d v="2022-11-30T00:00:00"/>
    <n v="3188613941"/>
    <n v="0"/>
    <n v="0"/>
    <n v="0"/>
    <n v="2870805474"/>
    <n v="0"/>
    <n v="0"/>
    <n v="2581860"/>
    <n v="0"/>
    <n v="0"/>
    <n v="0"/>
    <n v="20558424"/>
    <n v="0"/>
    <n v="0"/>
    <n v="81045765"/>
    <n v="12703410"/>
    <n v="40282155"/>
    <n v="160636853"/>
    <n v="0"/>
    <n v="0"/>
    <n v="2877091.66"/>
    <n v="2877091.66"/>
    <n v="3185736849.3400002"/>
    <s v="65 IPS"/>
    <n v="8405"/>
    <x v="1"/>
    <n v="2"/>
    <x v="0"/>
  </r>
  <r>
    <n v="800037244"/>
    <s v="E.S.E. HOSPITAL GUILLERMO GAVIRIA CORREA"/>
    <d v="2022-12-24T00:00:00"/>
    <d v="2022-11-01T00:00:00"/>
    <d v="2022-11-30T00:00:00"/>
    <n v="1774527"/>
    <n v="0"/>
    <n v="0"/>
    <n v="0"/>
    <n v="201192"/>
    <n v="0"/>
    <n v="0"/>
    <n v="0"/>
    <n v="0"/>
    <n v="0"/>
    <n v="0"/>
    <n v="0"/>
    <n v="0"/>
    <n v="1573335"/>
    <n v="0"/>
    <n v="0"/>
    <n v="0"/>
    <n v="0"/>
    <n v="0"/>
    <n v="0"/>
    <n v="0"/>
    <n v="0"/>
    <n v="1774527"/>
    <s v="OTRAS IPS"/>
    <n v="8406"/>
    <x v="1"/>
    <n v="2"/>
    <x v="0"/>
  </r>
  <r>
    <n v="891408918"/>
    <s v="E.S.E. HOSPITAL SAN JOSE BELEN DE UMBRIA"/>
    <d v="2022-12-24T00:00:00"/>
    <d v="2020-06-01T00:00:00"/>
    <d v="2022-11-30T00:00:00"/>
    <n v="3773048"/>
    <n v="38721"/>
    <n v="0"/>
    <n v="0"/>
    <n v="0"/>
    <n v="0"/>
    <n v="0"/>
    <n v="0"/>
    <n v="0"/>
    <n v="0"/>
    <n v="0"/>
    <n v="0"/>
    <n v="0"/>
    <n v="2802961"/>
    <n v="593669"/>
    <n v="0"/>
    <n v="86512"/>
    <n v="251185"/>
    <n v="0"/>
    <n v="0"/>
    <n v="0"/>
    <n v="0"/>
    <n v="3773048"/>
    <s v="PUBLICAS"/>
    <n v="8407"/>
    <x v="1"/>
    <n v="2"/>
    <x v="0"/>
  </r>
  <r>
    <n v="804006936"/>
    <s v="ESE CLINICA GUANE Y SU RED INTEGRAL DE SALUD"/>
    <d v="2022-12-26T00:00:00"/>
    <d v="2021-08-01T00:00:00"/>
    <d v="2022-11-30T00:00:00"/>
    <n v="15350372"/>
    <n v="0"/>
    <n v="0"/>
    <n v="0"/>
    <n v="2820283"/>
    <n v="0"/>
    <n v="0"/>
    <n v="0"/>
    <n v="680800"/>
    <n v="0"/>
    <n v="0"/>
    <n v="58500"/>
    <n v="0"/>
    <n v="3437893"/>
    <n v="849900"/>
    <n v="0"/>
    <n v="68700"/>
    <n v="7434296"/>
    <n v="0"/>
    <n v="0"/>
    <n v="1458634"/>
    <n v="1458634"/>
    <n v="13891738"/>
    <s v="PUBLICAS"/>
    <n v="8408"/>
    <x v="1"/>
    <n v="2"/>
    <x v="0"/>
  </r>
  <r>
    <n v="813002940"/>
    <s v="EMPRESA SOCIAL DEL ESTADO MARIA AUXILIADORA DE GARZON"/>
    <d v="2022-12-26T00:00:00"/>
    <d v="2020-01-01T00:00:00"/>
    <d v="2022-11-30T00:00:00"/>
    <n v="25846149.989999998"/>
    <n v="0"/>
    <n v="0"/>
    <n v="0"/>
    <n v="11216996.780000001"/>
    <n v="0"/>
    <n v="0"/>
    <n v="152"/>
    <n v="3301181"/>
    <n v="0"/>
    <n v="0"/>
    <n v="1828502"/>
    <n v="0"/>
    <n v="897665"/>
    <n v="3245483"/>
    <n v="0"/>
    <n v="2283346"/>
    <n v="3072824.2099999972"/>
    <n v="0"/>
    <n v="0"/>
    <n v="2884887"/>
    <n v="2884887"/>
    <n v="22961262.989999998"/>
    <s v="PUBLICAS"/>
    <n v="8417"/>
    <x v="1"/>
    <n v="2"/>
    <x v="0"/>
  </r>
  <r>
    <n v="860041333"/>
    <s v="SISTEMAS DE TERAPIA RESPIRATORIA S.A.S. - BOGOTA"/>
    <d v="2022-12-26T00:00:00"/>
    <d v="2012-02-01T00:00:00"/>
    <d v="2021-06-30T00:00:00"/>
    <n v="28390561"/>
    <n v="0"/>
    <n v="0"/>
    <n v="0"/>
    <n v="0"/>
    <n v="0"/>
    <n v="0"/>
    <n v="0"/>
    <n v="0"/>
    <n v="0"/>
    <n v="0"/>
    <n v="0"/>
    <n v="0"/>
    <n v="7052"/>
    <n v="18037816"/>
    <n v="0"/>
    <n v="3157020"/>
    <n v="7188673"/>
    <n v="0"/>
    <n v="0"/>
    <n v="0"/>
    <n v="0"/>
    <n v="28390561"/>
    <s v="OTRAS IPS"/>
    <n v="8441"/>
    <x v="1"/>
    <n v="2"/>
    <x v="0"/>
  </r>
  <r>
    <n v="830093234"/>
    <s v="CIMAD IPS LTDA"/>
    <d v="2022-12-27T00:00:00"/>
    <d v="2022-04-01T00:00:00"/>
    <d v="2022-10-31T00:00:00"/>
    <n v="15180227"/>
    <n v="0"/>
    <n v="0"/>
    <n v="0"/>
    <n v="0"/>
    <n v="0"/>
    <n v="0"/>
    <n v="0"/>
    <n v="0"/>
    <n v="0"/>
    <n v="0"/>
    <n v="0"/>
    <n v="0"/>
    <n v="23661153"/>
    <n v="0"/>
    <n v="0"/>
    <n v="0"/>
    <n v="-8480926"/>
    <n v="0"/>
    <n v="0"/>
    <n v="0"/>
    <n v="0"/>
    <n v="15180227"/>
    <s v="OTRAS IPS"/>
    <n v="8444"/>
    <x v="1"/>
    <n v="2"/>
    <x v="0"/>
  </r>
  <r>
    <n v="800174995"/>
    <s v="EMPRESA SOCIAL DEL ESTADO BELLO SALUD"/>
    <d v="2022-12-28T00:00:00"/>
    <d v="2022-06-01T00:00:00"/>
    <d v="2022-10-31T00:00:00"/>
    <n v="5575146"/>
    <n v="0"/>
    <n v="0"/>
    <n v="0"/>
    <n v="486066.92"/>
    <n v="0"/>
    <n v="0"/>
    <n v="0"/>
    <n v="0"/>
    <n v="0"/>
    <n v="0"/>
    <n v="0"/>
    <n v="0"/>
    <n v="0"/>
    <n v="1598846"/>
    <n v="0"/>
    <n v="1717000"/>
    <n v="1773233.08"/>
    <n v="0"/>
    <n v="0"/>
    <n v="0"/>
    <n v="0"/>
    <n v="5575146"/>
    <s v="OTRAS IPS"/>
    <n v="8446"/>
    <x v="1"/>
    <n v="2"/>
    <x v="0"/>
  </r>
  <r>
    <n v="900246313"/>
    <s v="IPS INTEGRAL SOMOS SALUD  S.A.S"/>
    <d v="2022-12-28T00:00:00"/>
    <d v="2018-09-01T00:00:00"/>
    <d v="2022-11-30T00:00:00"/>
    <n v="54893954.509999998"/>
    <n v="0"/>
    <n v="0"/>
    <n v="0"/>
    <n v="7659978.21"/>
    <n v="0"/>
    <n v="0"/>
    <n v="0"/>
    <n v="0"/>
    <n v="0"/>
    <n v="0"/>
    <n v="1733683"/>
    <n v="0"/>
    <n v="2579777"/>
    <n v="16201455"/>
    <n v="0"/>
    <n v="16035601"/>
    <n v="10683460.299999997"/>
    <n v="0"/>
    <n v="0"/>
    <n v="0"/>
    <n v="0"/>
    <n v="54893954.509999998"/>
    <s v="OTRAS IPS"/>
    <n v="8450"/>
    <x v="1"/>
    <n v="2"/>
    <x v="0"/>
  </r>
  <r>
    <n v="890700666"/>
    <s v="HOSPITAL SAN JUAN DE DIOS HONDA EMPRESA SOCIAL DEL ESTADO"/>
    <d v="2022-12-29T00:00:00"/>
    <d v="2021-02-01T00:00:00"/>
    <d v="2022-11-30T00:00:00"/>
    <n v="1301926309.24"/>
    <n v="0"/>
    <n v="0"/>
    <n v="0"/>
    <n v="137376508.99000001"/>
    <n v="0"/>
    <n v="0"/>
    <n v="583500"/>
    <n v="1364899"/>
    <n v="0"/>
    <n v="0"/>
    <n v="594537900"/>
    <n v="0"/>
    <n v="119284434"/>
    <n v="433031359"/>
    <n v="0"/>
    <n v="12381188"/>
    <n v="3366520.25"/>
    <n v="0"/>
    <n v="0"/>
    <n v="0"/>
    <n v="0"/>
    <n v="1301926309.24"/>
    <s v="PUBLICAS"/>
    <n v="8463"/>
    <x v="1"/>
    <n v="2"/>
    <x v="0"/>
  </r>
  <r>
    <n v="900348416"/>
    <s v="MEDICINA DOMICILIARIA DE COLOMBIA S.A.S"/>
    <d v="2022-12-30T00:00:00"/>
    <d v="2022-03-01T00:00:00"/>
    <d v="2022-11-30T00:00:00"/>
    <n v="34793251"/>
    <s v=" $ -   "/>
    <s v=" $ -   "/>
    <s v=" $ -   "/>
    <n v="722040"/>
    <s v=" $ -   "/>
    <s v=" $ -   "/>
    <s v=" $ -   "/>
    <s v=" $ -   "/>
    <s v=" $ -   "/>
    <s v=" $ -   "/>
    <n v="2855465"/>
    <s v=" $ -   "/>
    <n v="20008695"/>
    <n v="9593087"/>
    <s v=" $ -   "/>
    <s v=" $ -   "/>
    <n v="1613964"/>
    <n v="0"/>
    <n v="0"/>
    <n v="0"/>
    <n v="0"/>
    <n v="34793251"/>
    <s v="OTRAS IPS"/>
    <n v="8483"/>
    <x v="2"/>
    <n v="2"/>
    <x v="0"/>
  </r>
  <r>
    <n v="900341526"/>
    <s v="FUNDACION CARDIOVASCULAR DE COLOMBIA ZONA FRANCA S.A.S"/>
    <d v="2022-12-30T00:00:00"/>
    <d v="2018-01-01T00:00:00"/>
    <d v="2022-11-30T00:00:00"/>
    <n v="1225271000"/>
    <n v="116338300"/>
    <s v=" $ -   "/>
    <s v=" $ -   "/>
    <n v="16285901"/>
    <n v="20792582"/>
    <n v="87301438"/>
    <n v="298023303"/>
    <n v="28410169"/>
    <s v=" $ -   "/>
    <s v=" $ -   "/>
    <n v="46850028"/>
    <s v=" $ -   "/>
    <n v="9746200"/>
    <n v="1923808"/>
    <s v=" $ -   "/>
    <n v="6396994"/>
    <n v="593202277"/>
    <n v="0"/>
    <n v="0"/>
    <n v="0"/>
    <n v="0"/>
    <n v="1225271000"/>
    <s v="PROCESO EJECUTIVO, PROCURADURIA, SNS  Y TUTELA"/>
    <n v="8481"/>
    <x v="2"/>
    <n v="2"/>
    <x v="1"/>
  </r>
  <r>
    <n v="824001252"/>
    <s v="CLINICA ERASMO LTDA"/>
    <d v="2022-12-30T00:00:00"/>
    <d v="2020-11-01T00:00:00"/>
    <d v="2022-11-30T00:00:00"/>
    <n v="301289424"/>
    <n v="20714440"/>
    <s v=" $ -   "/>
    <s v=" $ -   "/>
    <n v="49776952"/>
    <s v=" $ -   "/>
    <s v=" $ -   "/>
    <s v=" $ -   "/>
    <n v="2429249"/>
    <s v=" $ -   "/>
    <s v=" $ -   "/>
    <n v="37644602"/>
    <s v=" $ -   "/>
    <n v="30173823"/>
    <n v="92406941"/>
    <s v=" $ -   "/>
    <s v=" $ -   "/>
    <n v="68143417"/>
    <n v="0"/>
    <n v="0"/>
    <n v="0"/>
    <n v="0"/>
    <n v="301289424"/>
    <s v="OTRAS IPS"/>
    <n v="8478"/>
    <x v="2"/>
    <n v="2"/>
    <x v="0"/>
  </r>
  <r>
    <n v="52739895"/>
    <s v="GUAYACAN DAZA CAROL LORENA"/>
    <d v="2022-12-27T00:00:00"/>
    <d v="2022-06-01T00:00:00"/>
    <d v="2022-11-30T00:00:00"/>
    <n v="5927100"/>
    <s v=" $ -   "/>
    <s v=" $ -   "/>
    <s v=" $ -   "/>
    <s v=" $ -   "/>
    <s v=" $ -   "/>
    <s v=" $ -   "/>
    <s v=" $ -   "/>
    <s v=" $ -   "/>
    <s v=" $ -   "/>
    <s v=" $ -   "/>
    <s v=" $ -   "/>
    <s v=" $ -   "/>
    <s v=" $ -   "/>
    <n v="4774600"/>
    <s v=" $ -   "/>
    <n v="1152500"/>
    <n v="0"/>
    <n v="0"/>
    <n v="0"/>
    <n v="0"/>
    <n v="0"/>
    <n v="5927100"/>
    <s v="MEDICOS PAC"/>
    <n v="8428"/>
    <x v="2"/>
    <n v="2"/>
    <x v="0"/>
  </r>
  <r>
    <n v="52818072"/>
    <s v="LEAL LEAÐO LORENA RENATA"/>
    <d v="2022-12-27T00:00:00"/>
    <d v="2022-07-01T00:00:00"/>
    <d v="2022-11-30T00:00:00"/>
    <n v="31629000"/>
    <s v=" $ -   "/>
    <s v=" $ -   "/>
    <s v=" $ -   "/>
    <s v=" $ -   "/>
    <s v=" $ -   "/>
    <s v=" $ -   "/>
    <s v=" $ -   "/>
    <s v=" $ -   "/>
    <s v=" $ -   "/>
    <s v=" $ -   "/>
    <s v=" $ -   "/>
    <s v=" $ -   "/>
    <s v=" $ -   "/>
    <s v=" $ -   "/>
    <n v="5116000"/>
    <s v=" $ -   "/>
    <n v="26513000"/>
    <n v="0"/>
    <n v="0"/>
    <n v="0"/>
    <n v="0"/>
    <n v="31629000"/>
    <s v="MEDICOS PAC"/>
    <n v="8427"/>
    <x v="2"/>
    <n v="2"/>
    <x v="0"/>
  </r>
  <r>
    <n v="802021182"/>
    <s v="I.P.S. UNIDAD MEDICA ETICA E.U."/>
    <d v="2022-12-27T00:00:00"/>
    <d v="2022-06-01T00:00:00"/>
    <d v="2022-11-30T00:00:00"/>
    <n v="93013343"/>
    <s v=" $ -   "/>
    <s v=" $ -   "/>
    <s v=" $ -   "/>
    <n v="5000100"/>
    <s v=" $ -   "/>
    <s v=" $ -   "/>
    <s v=" $ -   "/>
    <s v=" $ -   "/>
    <s v=" $ -   "/>
    <s v=" $ -   "/>
    <s v=" $ -   "/>
    <s v=" $ -   "/>
    <n v="32845124"/>
    <s v=" $ -   "/>
    <s v=" $ -   "/>
    <n v="46066330"/>
    <n v="9101789"/>
    <n v="0"/>
    <n v="0"/>
    <n v="0"/>
    <n v="0"/>
    <n v="93013343"/>
    <s v="OTRAS IPS"/>
    <n v="8424"/>
    <x v="2"/>
    <n v="2"/>
    <x v="0"/>
  </r>
  <r>
    <n v="891411663"/>
    <s v="E.S.E HOSPITAL SANTA MONICA"/>
    <d v="2022-12-22T00:00:00"/>
    <d v="2019-10-01T00:00:00"/>
    <d v="2022-11-30T00:00:00"/>
    <n v="132628091"/>
    <s v=" $ -   "/>
    <s v=" $ -   "/>
    <s v=" $ -   "/>
    <n v="8701789"/>
    <s v=" $ -   "/>
    <s v=" $ -   "/>
    <s v=" $ -   "/>
    <n v="950000"/>
    <s v=" $ -   "/>
    <s v=" $ -   "/>
    <n v="48716140"/>
    <s v=" $ -   "/>
    <n v="13959149"/>
    <n v="15661570"/>
    <s v=" $ -   "/>
    <n v="6200"/>
    <n v="44633243"/>
    <n v="0"/>
    <n v="0"/>
    <n v="0"/>
    <n v="0"/>
    <n v="132628091"/>
    <s v="PUBLICAS"/>
    <n v="8393"/>
    <x v="2"/>
    <n v="2"/>
    <x v="0"/>
  </r>
  <r>
    <n v="804006248"/>
    <s v="Central Medica Las Nieves EU"/>
    <d v="2022-12-21T00:00:00"/>
    <d v="2019-03-01T00:00:00"/>
    <d v="2022-02-28T00:00:00"/>
    <n v="3182523285"/>
    <s v=" $ -   "/>
    <s v=" $ -   "/>
    <s v=" $ -   "/>
    <n v="133911"/>
    <s v=" $ -   "/>
    <s v=" $ -   "/>
    <n v="230371"/>
    <s v=" $ -   "/>
    <s v=" $ -   "/>
    <s v=" $ -   "/>
    <s v=" $ -   "/>
    <s v=" $ -   "/>
    <n v="74611651"/>
    <n v="5472644"/>
    <s v=" $ -   "/>
    <n v="15896790"/>
    <n v="3086177918"/>
    <n v="0"/>
    <n v="0"/>
    <n v="0"/>
    <n v="0"/>
    <n v="3182523285"/>
    <s v=" IPS PRIORIZADAS COVID"/>
    <n v="8377"/>
    <x v="2"/>
    <n v="2"/>
    <x v="0"/>
  </r>
  <r>
    <n v="800233471"/>
    <s v="SO SERVICIOS MEDICOS Y OFTALMOLOGICOS S.A.S - COUNTRY"/>
    <d v="2022-12-01T00:00:00"/>
    <d v="2017-11-01T00:00:00"/>
    <d v="2022-08-31T00:00:00"/>
    <n v="179510040"/>
    <n v="0"/>
    <n v="0"/>
    <n v="0"/>
    <n v="5229443"/>
    <n v="0"/>
    <n v="84167821"/>
    <n v="0"/>
    <n v="0"/>
    <n v="0"/>
    <n v="0"/>
    <n v="48676114"/>
    <n v="0"/>
    <n v="367072"/>
    <n v="18841737"/>
    <n v="0"/>
    <n v="115234"/>
    <n v="22112619"/>
    <n v="0"/>
    <n v="0"/>
    <n v="143226260"/>
    <n v="143226260"/>
    <n v="36283780"/>
    <s v="OTRAS IPS"/>
    <n v="7976"/>
    <x v="3"/>
    <n v="2"/>
    <x v="0"/>
  </r>
  <r>
    <n v="800163519"/>
    <s v="E.S.E. HOSPITAL SAN JUAN DE DIOS DE ANZOATEGUI"/>
    <d v="2022-12-01T00:00:00"/>
    <d v="2022-03-01T00:00:00"/>
    <d v="2022-11-30T00:00:00"/>
    <n v="3492980"/>
    <n v="0"/>
    <n v="0"/>
    <n v="0"/>
    <n v="151750"/>
    <n v="0"/>
    <n v="0"/>
    <n v="0"/>
    <n v="0"/>
    <n v="0"/>
    <n v="0"/>
    <n v="193806"/>
    <n v="0"/>
    <n v="1220655"/>
    <n v="1122719"/>
    <n v="0"/>
    <n v="0"/>
    <n v="804050"/>
    <n v="0"/>
    <n v="0"/>
    <n v="0"/>
    <n v="0"/>
    <n v="3492980"/>
    <s v="PUBLICAS"/>
    <n v="7971"/>
    <x v="3"/>
    <n v="2"/>
    <x v="0"/>
  </r>
  <r>
    <n v="35199725"/>
    <s v="MORENO CORTES ANGELA PATRICIA"/>
    <d v="2022-12-01T00:00:00"/>
    <d v="2022-05-01T00:00:00"/>
    <d v="2022-06-30T00:00:00"/>
    <n v="1645146"/>
    <n v="0"/>
    <n v="0"/>
    <n v="0"/>
    <n v="452200"/>
    <n v="0"/>
    <n v="0"/>
    <n v="0"/>
    <n v="0"/>
    <n v="0"/>
    <n v="446698"/>
    <n v="0"/>
    <n v="0"/>
    <n v="485126"/>
    <n v="222051"/>
    <n v="0"/>
    <n v="0"/>
    <n v="39071"/>
    <n v="0"/>
    <n v="0"/>
    <n v="0"/>
    <n v="0"/>
    <n v="1645146"/>
    <s v="MEDICOS PAC"/>
    <n v="7969"/>
    <x v="3"/>
    <n v="2"/>
    <x v="0"/>
  </r>
  <r>
    <n v="821000831"/>
    <s v="E.S.E. HOSPITAL RUBEN CRUZ VELEZ EMPRESA SOCIAL DEL ESTADO"/>
    <d v="2022-12-02T00:00:00"/>
    <d v="2020-09-01T00:00:00"/>
    <d v="2020-11-30T00:00:00"/>
    <n v="148015269"/>
    <n v="0"/>
    <n v="0"/>
    <n v="0"/>
    <n v="7083749"/>
    <n v="0"/>
    <n v="0"/>
    <n v="0"/>
    <n v="969984"/>
    <n v="0"/>
    <n v="0"/>
    <n v="1797400"/>
    <n v="0"/>
    <n v="3059495"/>
    <n v="12937017"/>
    <n v="0"/>
    <n v="121978224"/>
    <n v="189400"/>
    <n v="0"/>
    <n v="0"/>
    <n v="0"/>
    <n v="0"/>
    <n v="148015269"/>
    <s v="PUBLICAS"/>
    <n v="7999"/>
    <x v="3"/>
    <n v="2"/>
    <x v="0"/>
  </r>
  <r>
    <n v="813010024"/>
    <s v="E.S.E. HOSPITAL NUESTRA SEÐORA DEL CARMEN - SANTA MARIA"/>
    <d v="2022-12-02T00:00:00"/>
    <d v="2020-09-01T00:00:00"/>
    <d v="2022-11-30T00:00:00"/>
    <n v="11441448"/>
    <n v="0"/>
    <n v="0"/>
    <n v="0"/>
    <n v="989318"/>
    <n v="0"/>
    <n v="0"/>
    <n v="0"/>
    <n v="0"/>
    <n v="0"/>
    <n v="0"/>
    <n v="293700"/>
    <n v="0"/>
    <n v="3260993"/>
    <n v="720544"/>
    <n v="0"/>
    <n v="1778462"/>
    <n v="4398431"/>
    <n v="0"/>
    <n v="0"/>
    <n v="0"/>
    <n v="0"/>
    <n v="11441448"/>
    <s v="PUBLICAS"/>
    <n v="7996"/>
    <x v="3"/>
    <n v="2"/>
    <x v="0"/>
  </r>
  <r>
    <n v="800084206"/>
    <s v="EMPRESA SOCIAL DEL ESTADO INSTITUTO DE SALUD DE BUCARAMANGA- HOSPITAL LOCAL DEL NORTE"/>
    <d v="2022-12-02T00:00:00"/>
    <d v="2016-02-01T00:00:00"/>
    <d v="2022-11-30T00:00:00"/>
    <n v="76162166"/>
    <n v="215532"/>
    <n v="0"/>
    <n v="0"/>
    <n v="1904823"/>
    <n v="0"/>
    <n v="0"/>
    <n v="0"/>
    <n v="284496"/>
    <n v="0"/>
    <n v="0"/>
    <n v="36086315"/>
    <n v="0"/>
    <n v="14666355"/>
    <n v="5488371"/>
    <n v="0"/>
    <n v="454563"/>
    <n v="17061711"/>
    <n v="0"/>
    <n v="0"/>
    <n v="1273313"/>
    <n v="1273313"/>
    <n v="74888853"/>
    <s v="PUBLICAS"/>
    <n v="7994"/>
    <x v="3"/>
    <n v="2"/>
    <x v="0"/>
  </r>
  <r>
    <n v="900010842"/>
    <s v="CAN 2005 S EN C FACATATIVA"/>
    <d v="2022-12-02T00:00:00"/>
    <d v="2022-02-01T00:00:00"/>
    <d v="2022-11-30T00:00:00"/>
    <n v="95026305"/>
    <n v="0"/>
    <n v="0"/>
    <n v="0"/>
    <n v="52578471"/>
    <n v="0"/>
    <n v="0"/>
    <n v="0"/>
    <n v="0"/>
    <n v="0"/>
    <n v="0"/>
    <n v="2500000"/>
    <n v="0"/>
    <n v="0"/>
    <n v="0"/>
    <n v="3269232"/>
    <n v="0"/>
    <n v="36678602"/>
    <n v="0"/>
    <n v="0"/>
    <n v="0"/>
    <n v="0"/>
    <n v="95026305"/>
    <s v="OTRAS IPS"/>
    <n v="7989"/>
    <x v="3"/>
    <n v="2"/>
    <x v="0"/>
  </r>
  <r>
    <n v="820003431"/>
    <s v="ESE CENTRO DE SALUD SAN VICENTE FERRER"/>
    <d v="2022-12-02T00:00:00"/>
    <d v="2022-04-01T00:00:00"/>
    <d v="2022-06-30T00:00:00"/>
    <n v="810323"/>
    <n v="0"/>
    <n v="0"/>
    <n v="0"/>
    <n v="0"/>
    <n v="0"/>
    <n v="0"/>
    <n v="0"/>
    <n v="0"/>
    <n v="0"/>
    <n v="0"/>
    <n v="0"/>
    <n v="0"/>
    <n v="3691"/>
    <n v="514232"/>
    <n v="0"/>
    <n v="0"/>
    <n v="292400"/>
    <n v="0"/>
    <n v="0"/>
    <n v="0"/>
    <n v="0"/>
    <n v="810323"/>
    <s v="PUBLICAS"/>
    <n v="7978"/>
    <x v="3"/>
    <n v="2"/>
    <x v="0"/>
  </r>
  <r>
    <n v="901208937"/>
    <s v="TRANSPORTE SEGURO 24/365 SAS"/>
    <d v="2022-12-05T00:00:00"/>
    <d v="2021-01-01T00:00:00"/>
    <d v="2022-11-30T00:00:00"/>
    <n v="3423653092"/>
    <n v="0"/>
    <n v="0"/>
    <n v="0"/>
    <n v="0"/>
    <n v="0"/>
    <n v="189710221"/>
    <n v="205501845"/>
    <n v="0"/>
    <n v="0"/>
    <n v="0"/>
    <n v="336758622"/>
    <n v="0"/>
    <n v="0"/>
    <n v="1236900"/>
    <n v="4514774"/>
    <n v="10464300"/>
    <n v="2675466430"/>
    <n v="0"/>
    <n v="0"/>
    <n v="0"/>
    <n v="0"/>
    <n v="3423653092"/>
    <s v="OTRAS IPS"/>
    <n v="8291"/>
    <x v="3"/>
    <n v="2"/>
    <x v="0"/>
  </r>
  <r>
    <n v="820002657"/>
    <s v="ESE GUSTAVO ROMERO HERNADEZ DE TIBANA"/>
    <d v="2022-12-05T00:00:00"/>
    <d v="2022-01-01T00:00:00"/>
    <d v="2022-06-30T00:00:00"/>
    <n v="513975"/>
    <n v="0"/>
    <n v="0"/>
    <n v="0"/>
    <n v="512475"/>
    <n v="0"/>
    <n v="0"/>
    <n v="0"/>
    <n v="0"/>
    <n v="0"/>
    <n v="0"/>
    <n v="0"/>
    <n v="0"/>
    <n v="0"/>
    <n v="0"/>
    <n v="0"/>
    <n v="0"/>
    <n v="1500"/>
    <n v="0"/>
    <n v="0"/>
    <n v="0"/>
    <n v="0"/>
    <n v="513975"/>
    <s v="PUBLICAS"/>
    <n v="8025"/>
    <x v="3"/>
    <n v="2"/>
    <x v="0"/>
  </r>
  <r>
    <n v="829003945"/>
    <s v="E.S.E CENTRO DE SALUD PUERTO PARRA"/>
    <d v="2022-12-07T00:00:00"/>
    <d v="2021-05-01T00:00:00"/>
    <d v="2022-10-31T00:00:00"/>
    <n v="582340"/>
    <n v="0"/>
    <n v="0"/>
    <n v="0"/>
    <n v="0"/>
    <n v="0"/>
    <n v="0"/>
    <n v="0"/>
    <n v="0"/>
    <n v="0"/>
    <n v="0"/>
    <n v="0"/>
    <n v="0"/>
    <n v="0"/>
    <n v="125100"/>
    <n v="0"/>
    <n v="390040"/>
    <n v="67200"/>
    <n v="0"/>
    <n v="0"/>
    <n v="0"/>
    <n v="0"/>
    <n v="582340"/>
    <s v="OTRAS IPS"/>
    <n v="8099"/>
    <x v="3"/>
    <n v="2"/>
    <x v="0"/>
  </r>
  <r>
    <n v="900448559"/>
    <s v="MEDIGLOBAL IPS SAS - BOGOTA"/>
    <d v="2022-12-07T00:00:00"/>
    <d v="2018-06-01T00:00:00"/>
    <d v="2022-10-31T00:00:00"/>
    <n v="86627381"/>
    <n v="0"/>
    <n v="0"/>
    <n v="0"/>
    <n v="4113300"/>
    <n v="0"/>
    <n v="0"/>
    <n v="0"/>
    <n v="0"/>
    <n v="0"/>
    <n v="0"/>
    <n v="0"/>
    <n v="0"/>
    <n v="923200"/>
    <n v="2354850"/>
    <n v="0"/>
    <n v="68820105"/>
    <n v="10415926"/>
    <n v="0"/>
    <n v="0"/>
    <n v="0"/>
    <n v="0"/>
    <n v="86627381"/>
    <s v="OTRAS IPS"/>
    <n v="8097"/>
    <x v="3"/>
    <n v="2"/>
    <x v="0"/>
  </r>
  <r>
    <n v="900447641"/>
    <s v="CENTRO DIAGNOSTICO DE LA MUJER IPS SAS"/>
    <d v="2022-12-07T00:00:00"/>
    <d v="2022-09-01T00:00:00"/>
    <d v="2022-11-30T00:00:00"/>
    <n v="44694354"/>
    <n v="0"/>
    <n v="0"/>
    <n v="0"/>
    <n v="43813264"/>
    <n v="0"/>
    <n v="0"/>
    <n v="0"/>
    <n v="0"/>
    <n v="0"/>
    <n v="0"/>
    <n v="0"/>
    <n v="0"/>
    <n v="0"/>
    <n v="0"/>
    <n v="0"/>
    <n v="0"/>
    <n v="881090"/>
    <n v="0"/>
    <n v="0"/>
    <n v="0"/>
    <n v="0"/>
    <n v="44694354"/>
    <s v="OTRAS IPS"/>
    <n v="8085"/>
    <x v="3"/>
    <n v="2"/>
    <x v="0"/>
  </r>
  <r>
    <n v="820004318"/>
    <s v="E.S.E. CENTRO DE SALUD MANUEL ELKIN PATARROYO - OTANCHE"/>
    <d v="2022-12-07T00:00:00"/>
    <d v="2022-01-01T00:00:00"/>
    <d v="2022-10-31T00:00:00"/>
    <n v="13827393"/>
    <n v="0"/>
    <n v="0"/>
    <n v="0"/>
    <n v="320881"/>
    <n v="0"/>
    <n v="0"/>
    <n v="0"/>
    <n v="0"/>
    <n v="0"/>
    <n v="0"/>
    <n v="0"/>
    <n v="0"/>
    <n v="0"/>
    <n v="1438650"/>
    <n v="0"/>
    <n v="11864243"/>
    <n v="203619"/>
    <n v="0"/>
    <n v="0"/>
    <n v="0"/>
    <n v="0"/>
    <n v="13827393"/>
    <s v="PUBLICAS"/>
    <n v="8084"/>
    <x v="3"/>
    <n v="2"/>
    <x v="0"/>
  </r>
  <r>
    <n v="830099027"/>
    <s v="FUNDACION AVANTE"/>
    <d v="2022-12-09T00:00:00"/>
    <d v="2019-08-01T00:00:00"/>
    <d v="2022-11-30T00:00:00"/>
    <n v="38059598"/>
    <n v="0"/>
    <n v="0"/>
    <n v="0"/>
    <n v="3265924"/>
    <n v="0"/>
    <n v="0"/>
    <n v="0"/>
    <n v="0"/>
    <n v="0"/>
    <n v="0"/>
    <n v="12210690"/>
    <n v="0"/>
    <n v="0"/>
    <n v="1344000"/>
    <n v="0"/>
    <n v="0"/>
    <n v="21238984"/>
    <n v="0"/>
    <n v="0"/>
    <n v="0"/>
    <n v="0"/>
    <n v="38059598"/>
    <s v="OTRAS IPS"/>
    <n v="8112"/>
    <x v="3"/>
    <n v="2"/>
    <x v="0"/>
  </r>
  <r>
    <n v="835000972"/>
    <s v="HOSPITAL DISTRITAL LUIS ABLANQUE DE LA PLATA"/>
    <d v="2022-12-09T00:00:00"/>
    <d v="2015-08-01T00:00:00"/>
    <d v="2015-11-30T00:00:00"/>
    <n v="81175075"/>
    <n v="122330"/>
    <n v="0"/>
    <n v="0"/>
    <n v="14405692"/>
    <n v="0"/>
    <n v="28310"/>
    <n v="0"/>
    <n v="0"/>
    <n v="0"/>
    <n v="0"/>
    <n v="1591439"/>
    <n v="0"/>
    <n v="156474"/>
    <n v="31031038"/>
    <n v="100800"/>
    <n v="29823808"/>
    <n v="3915184"/>
    <n v="0"/>
    <n v="0"/>
    <n v="0"/>
    <n v="0"/>
    <n v="81175075"/>
    <s v="PUBLICAS"/>
    <n v="8120"/>
    <x v="3"/>
    <n v="2"/>
    <x v="0"/>
  </r>
  <r>
    <n v="892399994"/>
    <s v="HOSPITAL ROSARIO PUMAREJO DE LOPEZ - EMPRESA SOCIAL DEL ESTADO"/>
    <d v="2022-12-09T00:00:00"/>
    <d v="2015-10-01T00:00:00"/>
    <d v="2022-11-30T00:00:00"/>
    <n v="518155357"/>
    <n v="0"/>
    <n v="0"/>
    <n v="0"/>
    <n v="75019557"/>
    <n v="7344"/>
    <n v="153074"/>
    <n v="925515"/>
    <n v="697985"/>
    <n v="0"/>
    <n v="0"/>
    <n v="33236085"/>
    <n v="0"/>
    <n v="25124025"/>
    <n v="81550660"/>
    <n v="12511520"/>
    <n v="143662807"/>
    <n v="145266785"/>
    <n v="0"/>
    <n v="0"/>
    <n v="0"/>
    <n v="0"/>
    <n v="518155357"/>
    <s v="PUBLICAS"/>
    <n v="8106"/>
    <x v="3"/>
    <n v="2"/>
    <x v="0"/>
  </r>
  <r>
    <n v="900577659"/>
    <s v="PIEMCA SAS"/>
    <d v="2022-12-09T00:00:00"/>
    <d v="2022-03-01T00:00:00"/>
    <d v="2022-11-30T00:00:00"/>
    <n v="83608472"/>
    <n v="0"/>
    <n v="0"/>
    <n v="0"/>
    <n v="21632181"/>
    <n v="0"/>
    <n v="0"/>
    <n v="0"/>
    <n v="0"/>
    <n v="0"/>
    <n v="0"/>
    <n v="25042101"/>
    <n v="0"/>
    <n v="0"/>
    <n v="0"/>
    <n v="0"/>
    <n v="979008"/>
    <n v="35955182"/>
    <n v="0"/>
    <n v="0"/>
    <n v="0"/>
    <n v="0"/>
    <n v="83608472"/>
    <s v="OTRAS IPS"/>
    <n v="8109"/>
    <x v="3"/>
    <n v="2"/>
    <x v="1"/>
  </r>
  <r>
    <n v="890983843"/>
    <s v="E.S.E. HOSPITAL SAN ANTONIO BURITICÃ - ANTIOQUIA"/>
    <d v="2022-12-09T00:00:00"/>
    <d v="2022-05-01T00:00:00"/>
    <d v="2022-09-30T00:00:00"/>
    <n v="1225710"/>
    <n v="281900"/>
    <n v="0"/>
    <n v="0"/>
    <n v="0"/>
    <n v="0"/>
    <n v="0"/>
    <n v="0"/>
    <n v="0"/>
    <n v="0"/>
    <n v="0"/>
    <n v="0"/>
    <n v="0"/>
    <n v="124300"/>
    <n v="0"/>
    <n v="0"/>
    <n v="0"/>
    <n v="819510"/>
    <n v="0"/>
    <n v="0"/>
    <n v="0"/>
    <n v="0"/>
    <n v="1225710"/>
    <s v="OTRAS IPS"/>
    <n v="8107"/>
    <x v="3"/>
    <n v="2"/>
    <x v="1"/>
  </r>
  <r>
    <n v="901340288"/>
    <s v="PRAXISALUD SAS"/>
    <d v="2022-12-12T00:00:00"/>
    <d v="2022-03-01T00:00:00"/>
    <d v="2022-11-30T00:00:00"/>
    <n v="8611263"/>
    <n v="0"/>
    <n v="0"/>
    <n v="0"/>
    <n v="6345679"/>
    <n v="0"/>
    <n v="0"/>
    <n v="0"/>
    <n v="0"/>
    <n v="0"/>
    <n v="580577"/>
    <n v="519021"/>
    <n v="0"/>
    <n v="0"/>
    <n v="626657"/>
    <n v="0"/>
    <n v="379036"/>
    <n v="160293"/>
    <n v="0"/>
    <n v="0"/>
    <n v="0"/>
    <n v="0"/>
    <n v="8611263"/>
    <s v="OTRAS IPS"/>
    <n v="8189"/>
    <x v="3"/>
    <n v="2"/>
    <x v="0"/>
  </r>
  <r>
    <n v="813011566"/>
    <s v="E.S.E. HOSPITAL DEL PERPETUO SOCORRO - VILLAVIEJA"/>
    <d v="2022-12-12T00:00:00"/>
    <d v="2017-09-01T00:00:00"/>
    <d v="2022-11-30T00:00:00"/>
    <n v="11264679"/>
    <n v="0"/>
    <n v="0"/>
    <n v="0"/>
    <n v="0"/>
    <n v="0"/>
    <n v="0"/>
    <n v="0"/>
    <n v="433806"/>
    <n v="0"/>
    <n v="0"/>
    <n v="0"/>
    <n v="0"/>
    <n v="2092197"/>
    <n v="5885470"/>
    <n v="0"/>
    <n v="0"/>
    <n v="2853206"/>
    <n v="0"/>
    <n v="0"/>
    <n v="0"/>
    <n v="0"/>
    <n v="11264679"/>
    <s v="PUBLICAS"/>
    <n v="8172"/>
    <x v="3"/>
    <n v="2"/>
    <x v="0"/>
  </r>
  <r>
    <n v="802021332"/>
    <s v="CLINICA CENTRO S.A"/>
    <d v="2022-12-12T00:00:00"/>
    <d v="2020-09-01T00:00:00"/>
    <d v="2022-11-30T00:00:00"/>
    <n v="15980295"/>
    <n v="0"/>
    <n v="0"/>
    <n v="0"/>
    <n v="414472"/>
    <n v="0"/>
    <n v="0"/>
    <n v="0"/>
    <n v="0"/>
    <n v="0"/>
    <n v="0"/>
    <n v="0"/>
    <n v="0"/>
    <n v="104210"/>
    <n v="6683375"/>
    <n v="0"/>
    <n v="846950"/>
    <n v="7931288"/>
    <n v="0"/>
    <n v="0"/>
    <n v="0"/>
    <n v="0"/>
    <n v="15980295"/>
    <s v="OTRAS IPS"/>
    <n v="8173"/>
    <x v="3"/>
    <n v="2"/>
    <x v="0"/>
  </r>
  <r>
    <n v="900946739"/>
    <s v="IPS DARTESALUD S.A.S"/>
    <d v="2022-12-12T00:00:00"/>
    <d v="2022-11-01T00:00:00"/>
    <d v="2022-11-30T00:00:00"/>
    <n v="9867395"/>
    <n v="0"/>
    <n v="0"/>
    <n v="0"/>
    <n v="3436975"/>
    <n v="0"/>
    <n v="0"/>
    <n v="0"/>
    <n v="0"/>
    <n v="0"/>
    <n v="0"/>
    <n v="4091698"/>
    <n v="0"/>
    <n v="0"/>
    <n v="46182"/>
    <n v="0"/>
    <n v="0"/>
    <n v="2292540"/>
    <n v="0"/>
    <n v="0"/>
    <n v="0"/>
    <n v="0"/>
    <n v="9867395"/>
    <s v="OTRAS IPS"/>
    <n v="8181"/>
    <x v="3"/>
    <n v="2"/>
    <x v="0"/>
  </r>
  <r>
    <n v="800247350"/>
    <s v="E.S.E. CENTRO DERMATOLOGICO FEDERICO LLERAS ACOSTA"/>
    <d v="2022-12-12T00:00:00"/>
    <d v="2021-05-01T00:00:00"/>
    <d v="2022-11-30T00:00:00"/>
    <n v="18162012"/>
    <n v="0"/>
    <n v="0"/>
    <n v="0"/>
    <n v="4571880"/>
    <n v="0"/>
    <n v="0"/>
    <n v="0"/>
    <n v="0"/>
    <n v="0"/>
    <n v="0"/>
    <n v="2089300"/>
    <n v="0"/>
    <n v="1664599"/>
    <n v="9186994"/>
    <n v="0"/>
    <n v="0"/>
    <n v="649239"/>
    <n v="0"/>
    <n v="0"/>
    <n v="0"/>
    <n v="0"/>
    <n v="18162012"/>
    <s v="OTRAS IPS"/>
    <n v="8154"/>
    <x v="3"/>
    <n v="2"/>
    <x v="0"/>
  </r>
  <r>
    <n v="900973521"/>
    <s v="TRANSPORTES EXCLUSIVOS TREX S.A.S"/>
    <d v="2022-12-13T00:00:00"/>
    <d v="2020-04-01T00:00:00"/>
    <d v="2022-11-30T00:00:00"/>
    <n v="338226825"/>
    <n v="0"/>
    <n v="0"/>
    <n v="0"/>
    <n v="0"/>
    <n v="0"/>
    <n v="30067659"/>
    <n v="17528373"/>
    <n v="0"/>
    <n v="0"/>
    <n v="0"/>
    <n v="104849906"/>
    <n v="4525410"/>
    <n v="937140"/>
    <n v="162241397"/>
    <n v="0"/>
    <n v="12123011"/>
    <n v="5953929"/>
    <n v="0"/>
    <n v="0"/>
    <n v="0"/>
    <n v="0"/>
    <n v="338226825"/>
    <s v="OTRAS IPS"/>
    <n v="8197"/>
    <x v="3"/>
    <n v="2"/>
    <x v="0"/>
  </r>
  <r>
    <n v="901192896"/>
    <s v="TU CUIDADO IPS SAS"/>
    <d v="2022-12-13T00:00:00"/>
    <d v="2022-04-01T00:00:00"/>
    <d v="2022-11-30T00:00:00"/>
    <n v="70654615"/>
    <n v="0"/>
    <n v="0"/>
    <n v="0"/>
    <n v="19151899"/>
    <n v="0"/>
    <n v="0"/>
    <n v="0"/>
    <n v="0"/>
    <n v="0"/>
    <n v="0"/>
    <n v="1701500"/>
    <n v="0"/>
    <n v="3116519"/>
    <n v="9320110"/>
    <n v="255800"/>
    <n v="26904904"/>
    <n v="10203883"/>
    <n v="0"/>
    <n v="0"/>
    <n v="0"/>
    <n v="0"/>
    <n v="70654615"/>
    <s v="OTRAS IPS"/>
    <n v="8214"/>
    <x v="3"/>
    <n v="2"/>
    <x v="0"/>
  </r>
  <r>
    <n v="901340450"/>
    <s v="YEPES RESTREPO OTORRINOS S.A.S."/>
    <d v="2022-12-14T00:00:00"/>
    <d v="2021-07-01T00:00:00"/>
    <d v="2022-11-30T00:00:00"/>
    <n v="1906965"/>
    <n v="0"/>
    <n v="0"/>
    <n v="0"/>
    <n v="74776"/>
    <n v="0"/>
    <n v="0"/>
    <n v="0"/>
    <n v="0"/>
    <n v="0"/>
    <n v="0"/>
    <n v="450936"/>
    <n v="0"/>
    <n v="0"/>
    <n v="1296429"/>
    <n v="0"/>
    <n v="0"/>
    <n v="84824"/>
    <n v="0"/>
    <n v="0"/>
    <n v="0"/>
    <n v="0"/>
    <n v="1906965"/>
    <s v="OTRAS IPS"/>
    <n v="8235"/>
    <x v="3"/>
    <n v="2"/>
    <x v="0"/>
  </r>
  <r>
    <n v="800249139"/>
    <s v="CLINICA GENERAL DE SOLEDAD Y CIA. LTDA"/>
    <d v="2022-12-14T00:00:00"/>
    <d v="2019-02-01T00:00:00"/>
    <d v="2022-11-30T00:00:00"/>
    <n v="308156013"/>
    <n v="0"/>
    <n v="0"/>
    <n v="0"/>
    <n v="0"/>
    <n v="0"/>
    <n v="0"/>
    <n v="190794"/>
    <n v="1087472"/>
    <n v="0"/>
    <n v="0"/>
    <n v="748800"/>
    <n v="0"/>
    <n v="113400"/>
    <n v="14911886"/>
    <n v="0"/>
    <n v="933160"/>
    <n v="290170501"/>
    <n v="0"/>
    <n v="0"/>
    <n v="0"/>
    <n v="0"/>
    <n v="308156013"/>
    <s v=" IPS PRIORIZADAS COVID"/>
    <n v="8231"/>
    <x v="3"/>
    <n v="2"/>
    <x v="0"/>
  </r>
  <r>
    <n v="829001256"/>
    <s v="E.S.E. HOSPITAL MANUEL ELKIN PATARROYO"/>
    <d v="2022-12-14T00:00:00"/>
    <d v="2020-12-01T00:00:00"/>
    <d v="2022-11-30T00:00:00"/>
    <n v="8755953"/>
    <n v="0"/>
    <n v="0"/>
    <n v="0"/>
    <n v="183365"/>
    <n v="0"/>
    <n v="0"/>
    <n v="0"/>
    <n v="1539689"/>
    <n v="0"/>
    <n v="0"/>
    <n v="0"/>
    <n v="0"/>
    <n v="3157130"/>
    <n v="280611"/>
    <n v="0"/>
    <n v="0"/>
    <n v="3595158"/>
    <n v="0"/>
    <n v="0"/>
    <n v="0"/>
    <n v="0"/>
    <n v="8755953"/>
    <s v="PUBLICAS"/>
    <n v="8247"/>
    <x v="3"/>
    <n v="2"/>
    <x v="0"/>
  </r>
  <r>
    <n v="900583004"/>
    <s v="UNIDAD DE DIAGNOSTICO Y REHABILITACION CARDIOPULMONAR CREER S.A.S"/>
    <d v="2022-12-14T00:00:00"/>
    <d v="2019-09-01T00:00:00"/>
    <d v="2022-11-30T00:00:00"/>
    <n v="10590563"/>
    <n v="0"/>
    <n v="0"/>
    <n v="0"/>
    <n v="6615566"/>
    <n v="0"/>
    <n v="0"/>
    <n v="0"/>
    <n v="0"/>
    <n v="0"/>
    <n v="0"/>
    <n v="2359398"/>
    <n v="0"/>
    <n v="511077"/>
    <n v="765735"/>
    <n v="0"/>
    <n v="0"/>
    <n v="338787"/>
    <n v="0"/>
    <n v="0"/>
    <n v="0"/>
    <n v="0"/>
    <n v="10590563"/>
    <s v="OTRAS IPS"/>
    <n v="8248"/>
    <x v="3"/>
    <n v="2"/>
    <x v="0"/>
  </r>
  <r>
    <n v="860013704"/>
    <s v="GASES INDUSTRIALES DE COLOMBIA S.A. CRYOGAS"/>
    <d v="2022-12-14T00:00:00"/>
    <d v="2022-05-01T00:00:00"/>
    <d v="2022-11-30T00:00:00"/>
    <n v="936683830"/>
    <n v="0"/>
    <n v="0"/>
    <n v="0"/>
    <n v="635268117"/>
    <n v="0"/>
    <n v="0"/>
    <n v="0"/>
    <n v="0"/>
    <n v="0"/>
    <n v="0"/>
    <n v="0"/>
    <n v="0"/>
    <n v="745694"/>
    <n v="55890441"/>
    <n v="0"/>
    <n v="203778273"/>
    <n v="41001305"/>
    <n v="0"/>
    <n v="0"/>
    <n v="0"/>
    <n v="0"/>
    <n v="936683830"/>
    <s v="OTRAS IPS"/>
    <n v="8228"/>
    <x v="3"/>
    <n v="2"/>
    <x v="0"/>
  </r>
  <r>
    <n v="813002872"/>
    <s v="EMPRESA SOCIAL DEL ESTADO SAN SEBASTIAN DE LA PLATA HUILA"/>
    <d v="2022-12-14T00:00:00"/>
    <d v="2021-04-01T00:00:00"/>
    <d v="2022-11-30T00:00:00"/>
    <n v="6309130"/>
    <n v="0"/>
    <n v="0"/>
    <n v="0"/>
    <n v="2127852"/>
    <n v="0"/>
    <n v="0"/>
    <n v="0"/>
    <n v="0"/>
    <n v="0"/>
    <n v="0"/>
    <n v="771270"/>
    <n v="0"/>
    <n v="42634"/>
    <n v="123700"/>
    <n v="0"/>
    <n v="2323732"/>
    <n v="919942"/>
    <n v="0"/>
    <n v="0"/>
    <n v="0"/>
    <n v="0"/>
    <n v="6309130"/>
    <s v="PUBLICAS"/>
    <n v="8246"/>
    <x v="3"/>
    <n v="2"/>
    <x v="0"/>
  </r>
  <r>
    <n v="800044402"/>
    <s v="INVERSIONES MEDICAS DE ANTIOQUIA S.A - CLINICA LAS VEGAS"/>
    <d v="2022-12-14T00:00:00"/>
    <d v="2022-01-01T00:00:00"/>
    <d v="2022-11-30T00:00:00"/>
    <n v="25574966"/>
    <n v="0"/>
    <n v="0"/>
    <n v="0"/>
    <n v="0"/>
    <n v="1341871"/>
    <n v="0"/>
    <n v="0"/>
    <n v="0"/>
    <n v="0"/>
    <n v="0"/>
    <n v="0"/>
    <n v="0"/>
    <n v="2185980"/>
    <n v="635500"/>
    <n v="2556100"/>
    <n v="18831800"/>
    <n v="23715"/>
    <n v="0"/>
    <n v="0"/>
    <n v="0"/>
    <n v="0"/>
    <n v="25574966"/>
    <s v="OTRAS IPS"/>
    <n v="8249"/>
    <x v="3"/>
    <n v="2"/>
    <x v="0"/>
  </r>
  <r>
    <n v="900067136"/>
    <s v="E.S.E. HOSPITAL REGIONAL DE VELEZ"/>
    <d v="2022-12-14T00:00:00"/>
    <d v="2021-02-01T00:00:00"/>
    <d v="2022-11-30T00:00:00"/>
    <n v="20959668"/>
    <n v="0"/>
    <n v="0"/>
    <n v="0"/>
    <n v="3191991"/>
    <n v="0"/>
    <n v="0"/>
    <n v="6430"/>
    <n v="1141108"/>
    <n v="0"/>
    <n v="0"/>
    <n v="7946581"/>
    <n v="0"/>
    <n v="7516580"/>
    <n v="755714"/>
    <n v="0"/>
    <n v="0"/>
    <n v="401264"/>
    <n v="0"/>
    <n v="0"/>
    <n v="9292"/>
    <n v="9292"/>
    <n v="20950376"/>
    <s v="PUBLICAS"/>
    <n v="8242"/>
    <x v="3"/>
    <n v="2"/>
    <x v="0"/>
  </r>
  <r>
    <n v="832001966"/>
    <s v="ESE HOSPITAL SAN JOSE DEL GUAVIARE"/>
    <d v="2022-12-15T00:00:00"/>
    <d v="2020-10-01T00:00:00"/>
    <d v="2022-10-31T00:00:00"/>
    <n v="200973791"/>
    <n v="0"/>
    <n v="0"/>
    <n v="0"/>
    <n v="60162528"/>
    <n v="0"/>
    <n v="0"/>
    <n v="72596"/>
    <n v="832075"/>
    <n v="0"/>
    <n v="0"/>
    <n v="10699500"/>
    <n v="0"/>
    <n v="23521894"/>
    <n v="30568036"/>
    <n v="0"/>
    <n v="47879897"/>
    <n v="27237265"/>
    <n v="0"/>
    <n v="0"/>
    <n v="0"/>
    <n v="0"/>
    <n v="200973791"/>
    <s v="PUBLICAS"/>
    <n v="8267"/>
    <x v="3"/>
    <n v="2"/>
    <x v="0"/>
  </r>
  <r>
    <n v="891901041"/>
    <s v="E.S.E. HOSPITAL LOCAL DE OBANDO EMPRESA SOCIAL DEL ESTADO"/>
    <d v="2022-12-15T00:00:00"/>
    <d v="2019-09-01T00:00:00"/>
    <d v="2022-10-31T00:00:00"/>
    <n v="5835150"/>
    <n v="0"/>
    <n v="0"/>
    <n v="0"/>
    <n v="1219813"/>
    <n v="0"/>
    <n v="0"/>
    <n v="0"/>
    <n v="0"/>
    <n v="0"/>
    <n v="0"/>
    <n v="0"/>
    <n v="0"/>
    <n v="122540"/>
    <n v="1371800"/>
    <n v="0"/>
    <n v="1519550"/>
    <n v="1601447"/>
    <n v="0"/>
    <n v="0"/>
    <n v="0"/>
    <n v="0"/>
    <n v="5835150"/>
    <s v="PUBLICAS"/>
    <n v="8260"/>
    <x v="3"/>
    <n v="2"/>
    <x v="0"/>
  </r>
  <r>
    <n v="900052148"/>
    <s v="CXAYU┤CE JXUT - EMPRESA SOCIAL DEL ESTADO -HOSPITAL NIVEL I ALVARO ULCUE CHOCUE"/>
    <d v="2022-12-15T00:00:00"/>
    <d v="2019-12-01T00:00:00"/>
    <d v="2022-11-30T00:00:00"/>
    <n v="3145618"/>
    <n v="0"/>
    <n v="0"/>
    <n v="0"/>
    <n v="0"/>
    <n v="0"/>
    <n v="0"/>
    <n v="0"/>
    <n v="0"/>
    <n v="0"/>
    <n v="0"/>
    <n v="0"/>
    <n v="0"/>
    <n v="199943"/>
    <n v="911400"/>
    <n v="0"/>
    <n v="1900300"/>
    <n v="133975"/>
    <n v="0"/>
    <n v="0"/>
    <n v="0"/>
    <n v="0"/>
    <n v="3145618"/>
    <s v="PUBLICAS"/>
    <n v="8261"/>
    <x v="4"/>
    <n v="2"/>
    <x v="0"/>
  </r>
  <r>
    <n v="817003532"/>
    <s v="QUILISALUD E.S.E."/>
    <d v="2022-12-15T00:00:00"/>
    <d v="2021-07-01T00:00:00"/>
    <d v="2022-11-30T00:00:00"/>
    <n v="1053066"/>
    <n v="0"/>
    <n v="0"/>
    <n v="0"/>
    <n v="72801"/>
    <n v="0"/>
    <n v="0"/>
    <n v="0"/>
    <n v="0"/>
    <n v="0"/>
    <n v="0"/>
    <n v="0"/>
    <n v="0"/>
    <n v="0"/>
    <n v="980265"/>
    <n v="0"/>
    <n v="0"/>
    <n v="0"/>
    <n v="0"/>
    <n v="0"/>
    <n v="0"/>
    <n v="0"/>
    <n v="1053066"/>
    <s v="OTRAS IPS"/>
    <n v="8265"/>
    <x v="3"/>
    <n v="2"/>
    <x v="0"/>
  </r>
  <r>
    <n v="900000427"/>
    <s v="E.S.E. POLICLINICO DE JUNIN"/>
    <d v="2022-12-15T00:00:00"/>
    <d v="2020-07-01T00:00:00"/>
    <d v="2022-11-30T00:00:00"/>
    <n v="12141095"/>
    <n v="0"/>
    <n v="0"/>
    <n v="0"/>
    <n v="343420"/>
    <n v="0"/>
    <n v="0"/>
    <n v="0"/>
    <n v="0"/>
    <n v="0"/>
    <n v="0"/>
    <n v="0"/>
    <n v="0"/>
    <n v="4830218"/>
    <n v="5236360"/>
    <n v="0"/>
    <n v="325683"/>
    <n v="1405414"/>
    <n v="0"/>
    <n v="0"/>
    <n v="0"/>
    <n v="0"/>
    <n v="12141095"/>
    <s v="PUBLICAS"/>
    <n v="8256"/>
    <x v="3"/>
    <n v="2"/>
    <x v="0"/>
  </r>
  <r>
    <n v="900096797"/>
    <s v="CENTRO DE DERMATOLOGIA Y CIRUGIA DERMATOLOGICA DEL COUNTRY CDCD LTDA"/>
    <d v="2022-12-16T00:00:00"/>
    <d v="2022-01-01T00:00:00"/>
    <d v="2022-11-30T00:00:00"/>
    <n v="535484942"/>
    <n v="0"/>
    <n v="0"/>
    <n v="0"/>
    <n v="27712940"/>
    <n v="0"/>
    <n v="0"/>
    <n v="0"/>
    <n v="0"/>
    <n v="0"/>
    <n v="46751412"/>
    <n v="118187765"/>
    <n v="0"/>
    <n v="30337331"/>
    <n v="10669683"/>
    <n v="0"/>
    <n v="53645555"/>
    <n v="248180256"/>
    <n v="0"/>
    <n v="0"/>
    <n v="7400"/>
    <n v="7400"/>
    <n v="535477542"/>
    <s v="OTRAS IPS"/>
    <n v="8285"/>
    <x v="3"/>
    <n v="2"/>
    <x v="0"/>
  </r>
  <r>
    <n v="807008827"/>
    <s v="E.S.E. HOSPITAL REGIONAL SUR ORIENTAL- CHINACOTA"/>
    <d v="2022-12-16T00:00:00"/>
    <d v="2020-12-01T00:00:00"/>
    <d v="2022-11-30T00:00:00"/>
    <n v="9022287"/>
    <n v="228058"/>
    <n v="0"/>
    <n v="0"/>
    <n v="658403"/>
    <n v="0"/>
    <n v="0"/>
    <n v="0"/>
    <n v="0"/>
    <n v="0"/>
    <n v="0"/>
    <n v="191600"/>
    <n v="0"/>
    <n v="523254"/>
    <n v="543550"/>
    <n v="0"/>
    <n v="5410972"/>
    <n v="1466450"/>
    <n v="0"/>
    <n v="0"/>
    <n v="0"/>
    <n v="0"/>
    <n v="9022287"/>
    <s v="PUBLICAS"/>
    <n v="8278"/>
    <x v="3"/>
    <n v="2"/>
    <x v="0"/>
  </r>
  <r>
    <n v="891180232"/>
    <s v="E.S.E HOSPITAL SAN ANTONIO DE TARQUI"/>
    <d v="2022-12-16T00:00:00"/>
    <d v="2020-08-01T00:00:00"/>
    <d v="2022-11-30T00:00:00"/>
    <n v="20021724"/>
    <n v="0"/>
    <n v="0"/>
    <n v="0"/>
    <n v="845671"/>
    <n v="0"/>
    <n v="0"/>
    <n v="0"/>
    <n v="867976"/>
    <n v="0"/>
    <n v="0"/>
    <n v="2306572"/>
    <n v="0"/>
    <n v="1741026"/>
    <n v="920976"/>
    <n v="0"/>
    <n v="132678"/>
    <n v="13206825"/>
    <n v="0"/>
    <n v="0"/>
    <n v="0"/>
    <n v="0"/>
    <n v="20021724"/>
    <s v="PUBLICAS"/>
    <n v="8274"/>
    <x v="3"/>
    <n v="2"/>
    <x v="0"/>
  </r>
  <r>
    <n v="800075650"/>
    <s v="EMPRESA SOCIAL DEL ESTADO HOSPITAL SANTO TOMAS"/>
    <d v="2022-12-19T00:00:00"/>
    <d v="2019-07-01T00:00:00"/>
    <d v="2022-11-30T00:00:00"/>
    <n v="21032098"/>
    <n v="0"/>
    <n v="0"/>
    <n v="0"/>
    <n v="5903256"/>
    <n v="0"/>
    <n v="0"/>
    <n v="0"/>
    <n v="305405"/>
    <n v="0"/>
    <n v="0"/>
    <n v="0"/>
    <n v="0"/>
    <n v="2964407"/>
    <n v="0"/>
    <n v="0"/>
    <n v="512209"/>
    <n v="11346821"/>
    <n v="0"/>
    <n v="0"/>
    <n v="0"/>
    <n v="0"/>
    <n v="21032098"/>
    <s v="PUBLICAS"/>
    <n v="8320"/>
    <x v="3"/>
    <n v="2"/>
    <x v="0"/>
  </r>
  <r>
    <n v="900307987"/>
    <s v="VITAL MEDICAL CARE VIMEC S.A.S"/>
    <d v="2022-12-19T00:00:00"/>
    <d v="2021-04-01T00:00:00"/>
    <d v="2022-11-30T00:00:00"/>
    <n v="103703548"/>
    <n v="0"/>
    <n v="0"/>
    <n v="0"/>
    <n v="667409"/>
    <n v="0"/>
    <n v="0"/>
    <n v="0"/>
    <n v="0"/>
    <n v="0"/>
    <n v="0"/>
    <n v="0"/>
    <n v="0"/>
    <n v="55980427"/>
    <n v="3336567"/>
    <n v="0"/>
    <n v="0"/>
    <n v="43719145"/>
    <n v="0"/>
    <n v="0"/>
    <n v="0"/>
    <n v="0"/>
    <n v="103703548"/>
    <s v=" IPS PRIORIZADAS COVID"/>
    <n v="8323"/>
    <x v="3"/>
    <n v="2"/>
    <x v="0"/>
  </r>
  <r>
    <n v="900067136"/>
    <s v="E.S.E. HOSPITAL REGIONAL DE VELEZ"/>
    <d v="2022-12-19T00:00:00"/>
    <d v="2021-02-01T00:00:00"/>
    <d v="2022-11-30T00:00:00"/>
    <n v="1722516"/>
    <n v="0"/>
    <n v="0"/>
    <n v="0"/>
    <n v="0"/>
    <n v="0"/>
    <n v="0"/>
    <n v="6430"/>
    <n v="817908"/>
    <n v="0"/>
    <n v="0"/>
    <n v="0"/>
    <n v="0"/>
    <n v="0"/>
    <n v="684206"/>
    <n v="0"/>
    <n v="0"/>
    <n v="213972"/>
    <n v="0"/>
    <n v="0"/>
    <n v="9292"/>
    <n v="9292"/>
    <n v="1713224"/>
    <s v="PUBLICAS"/>
    <n v="8327"/>
    <x v="3"/>
    <n v="2"/>
    <x v="1"/>
  </r>
  <r>
    <n v="900812685"/>
    <s v="UROCLINIC SAS"/>
    <d v="2022-12-19T00:00:00"/>
    <d v="2022-08-01T00:00:00"/>
    <d v="2022-11-30T00:00:00"/>
    <n v="3373333"/>
    <n v="0"/>
    <n v="0"/>
    <n v="0"/>
    <n v="861720"/>
    <n v="0"/>
    <n v="0"/>
    <n v="0"/>
    <n v="0"/>
    <n v="0"/>
    <n v="0"/>
    <n v="1894072"/>
    <n v="0"/>
    <n v="0"/>
    <n v="0"/>
    <n v="0"/>
    <n v="456523"/>
    <n v="161018"/>
    <n v="0"/>
    <n v="0"/>
    <n v="0"/>
    <n v="0"/>
    <n v="3373333"/>
    <s v="OTRAS IPS"/>
    <n v="8330"/>
    <x v="3"/>
    <n v="2"/>
    <x v="0"/>
  </r>
  <r>
    <n v="900769549"/>
    <s v="RED HUMANA S.A.S."/>
    <d v="2022-12-19T00:00:00"/>
    <d v="2020-11-01T00:00:00"/>
    <d v="2022-11-30T00:00:00"/>
    <n v="271885407"/>
    <n v="4522747"/>
    <n v="0"/>
    <n v="0"/>
    <n v="7432762"/>
    <n v="0"/>
    <n v="51411046"/>
    <n v="31458195"/>
    <n v="3615118"/>
    <n v="0"/>
    <n v="0"/>
    <n v="10795351"/>
    <n v="0"/>
    <n v="1959659"/>
    <n v="126078884"/>
    <n v="0"/>
    <n v="0"/>
    <n v="34611645"/>
    <n v="0"/>
    <n v="0"/>
    <n v="0"/>
    <n v="0"/>
    <n v="271885407"/>
    <s v="OTRAS IPS"/>
    <n v="8336"/>
    <x v="3"/>
    <n v="2"/>
    <x v="0"/>
  </r>
  <r>
    <n v="829000940"/>
    <s v="ESE HOSPITAL LOCAL SAN PABLO"/>
    <d v="2022-12-20T00:00:00"/>
    <d v="2012-06-01T00:00:00"/>
    <d v="2022-11-30T00:00:00"/>
    <n v="28434605"/>
    <n v="0"/>
    <n v="0"/>
    <n v="0"/>
    <n v="6239144"/>
    <n v="0"/>
    <n v="0"/>
    <n v="0"/>
    <n v="238900"/>
    <n v="0"/>
    <n v="0"/>
    <n v="263500"/>
    <n v="0"/>
    <n v="0"/>
    <n v="112023"/>
    <n v="0"/>
    <n v="12301002"/>
    <n v="9280036"/>
    <n v="0"/>
    <n v="0"/>
    <n v="0"/>
    <n v="0"/>
    <n v="28434605"/>
    <s v="PUBLICAS"/>
    <n v="8353"/>
    <x v="3"/>
    <n v="2"/>
    <x v="0"/>
  </r>
  <r>
    <n v="900241765"/>
    <s v="CUIDARTE TU SALUD SAS"/>
    <d v="2022-12-20T00:00:00"/>
    <d v="2020-12-01T00:00:00"/>
    <d v="2022-11-30T00:00:00"/>
    <n v="42139345"/>
    <n v="0"/>
    <n v="0"/>
    <n v="0"/>
    <n v="762048"/>
    <n v="0"/>
    <n v="0"/>
    <n v="0"/>
    <n v="37757440"/>
    <n v="0"/>
    <n v="0"/>
    <n v="0"/>
    <n v="0"/>
    <n v="26800"/>
    <n v="400000"/>
    <n v="0"/>
    <n v="1618400"/>
    <n v="1574657"/>
    <n v="0"/>
    <n v="0"/>
    <n v="16272320"/>
    <n v="16272320"/>
    <n v="25867025"/>
    <s v="OTRAS IPS"/>
    <n v="8361"/>
    <x v="3"/>
    <n v="2"/>
    <x v="0"/>
  </r>
  <r>
    <n v="800187260"/>
    <s v="INSTITUTO DE ENFERMEDADES DIGESTIVAS DE COLOMBIA S.A.S VILLAVICENCIO"/>
    <d v="2022-12-21T00:00:00"/>
    <d v="2021-09-01T00:00:00"/>
    <s v="30/111/2022"/>
    <n v="168980712"/>
    <n v="0"/>
    <n v="0"/>
    <n v="0"/>
    <n v="91840239"/>
    <n v="0"/>
    <n v="0"/>
    <n v="0"/>
    <n v="0"/>
    <n v="0"/>
    <n v="14600"/>
    <n v="48721172"/>
    <n v="0"/>
    <n v="1637177"/>
    <n v="8281215"/>
    <n v="14058060"/>
    <n v="60000"/>
    <n v="4368249"/>
    <n v="0"/>
    <n v="0"/>
    <n v="0"/>
    <n v="0"/>
    <n v="168980712"/>
    <s v="OTRAS IPS"/>
    <n v="8373"/>
    <x v="3"/>
    <n v="2"/>
    <x v="0"/>
  </r>
  <r>
    <n v="890805923"/>
    <s v="INSTITUTO OFTALMOLÓGICO DE CALDAS S.A."/>
    <d v="2022-12-21T00:00:00"/>
    <d v="2021-12-01T00:00:00"/>
    <d v="2022-11-30T00:00:00"/>
    <n v="52706914"/>
    <n v="0"/>
    <n v="0"/>
    <n v="0"/>
    <n v="46370578"/>
    <n v="0"/>
    <n v="0"/>
    <n v="0"/>
    <n v="0"/>
    <n v="0"/>
    <n v="0"/>
    <n v="0"/>
    <n v="0"/>
    <n v="1170744"/>
    <n v="1524448"/>
    <n v="10000"/>
    <n v="1170920"/>
    <n v="2460224"/>
    <n v="0"/>
    <n v="0"/>
    <n v="0"/>
    <n v="0"/>
    <n v="52706914"/>
    <s v="OTRAS IPS"/>
    <n v="8366"/>
    <x v="3"/>
    <n v="2"/>
    <x v="0"/>
  </r>
  <r>
    <n v="830027158"/>
    <s v="RIESGO DE FRACTURA S.A. - CAYRE SEDE PONTEVEDRA"/>
    <d v="2022-12-26T00:00:00"/>
    <d v="2019-06-01T00:00:00"/>
    <d v="2022-11-30T00:00:00"/>
    <n v="43655024"/>
    <n v="2950"/>
    <n v="0"/>
    <n v="0"/>
    <n v="23160900"/>
    <n v="0"/>
    <n v="0"/>
    <n v="0"/>
    <n v="0"/>
    <n v="0"/>
    <n v="3182450"/>
    <n v="4241733"/>
    <n v="0"/>
    <n v="239940"/>
    <n v="8148402"/>
    <n v="86300"/>
    <n v="1755200"/>
    <n v="2837149"/>
    <n v="0"/>
    <n v="0"/>
    <n v="0"/>
    <n v="0"/>
    <n v="43655024"/>
    <s v="OTRAS IPS"/>
    <n v="8416"/>
    <x v="3"/>
    <n v="2"/>
    <x v="0"/>
  </r>
  <r>
    <n v="890801201"/>
    <s v="CRUZ ROJA COLOMBIANA SECCIONAL CALDAS HOSPITAL INFANTIL UNIVERSITARIO"/>
    <d v="2022-12-27T00:00:00"/>
    <d v="2021-08-01T00:00:00"/>
    <s v="30//11/2022"/>
    <n v="130203310"/>
    <n v="0"/>
    <n v="0"/>
    <n v="0"/>
    <n v="70395148"/>
    <n v="0"/>
    <n v="0"/>
    <n v="2700"/>
    <n v="524559"/>
    <n v="0"/>
    <n v="0"/>
    <n v="15743680"/>
    <n v="0"/>
    <n v="6904438"/>
    <n v="0"/>
    <n v="0"/>
    <n v="0"/>
    <n v="36632785"/>
    <n v="0"/>
    <n v="0"/>
    <n v="0"/>
    <n v="0"/>
    <n v="130203310"/>
    <s v="OTRAS IPS"/>
    <n v="8431"/>
    <x v="3"/>
    <n v="2"/>
    <x v="0"/>
  </r>
  <r>
    <n v="900192832"/>
    <s v="E.S.E. CENTRO DE SALUD SAN LORENZO"/>
    <d v="2022-12-27T00:00:00"/>
    <d v="2019-10-01T00:00:00"/>
    <d v="2022-11-30T00:00:00"/>
    <n v="6849164"/>
    <n v="0"/>
    <n v="0"/>
    <n v="0"/>
    <n v="482323"/>
    <n v="0"/>
    <n v="0"/>
    <n v="0"/>
    <n v="0"/>
    <n v="0"/>
    <n v="0"/>
    <n v="106900"/>
    <n v="0"/>
    <n v="0"/>
    <n v="2547395"/>
    <n v="0"/>
    <n v="105836"/>
    <n v="3606710"/>
    <n v="0"/>
    <n v="0"/>
    <n v="0"/>
    <n v="0"/>
    <n v="6849164"/>
    <s v="OTRAS IPS"/>
    <n v="8439"/>
    <x v="3"/>
    <n v="2"/>
    <x v="0"/>
  </r>
  <r>
    <n v="825000620"/>
    <s v="HOSPITAL NUESTRA SEÃ‘ORA DEL CARMEN  HATONUEVO"/>
    <d v="2022-12-27T00:00:00"/>
    <d v="2014-05-01T00:00:00"/>
    <d v="2022-11-30T00:00:00"/>
    <n v="25330123"/>
    <n v="0"/>
    <n v="0"/>
    <n v="0"/>
    <n v="65926"/>
    <n v="0"/>
    <n v="0"/>
    <n v="0"/>
    <n v="0"/>
    <n v="0"/>
    <n v="0"/>
    <n v="0"/>
    <n v="0"/>
    <n v="4037122"/>
    <n v="1496197"/>
    <n v="0"/>
    <n v="9518647"/>
    <n v="10212231"/>
    <n v="0"/>
    <n v="0"/>
    <n v="0"/>
    <n v="0"/>
    <n v="25330123"/>
    <s v="PUBLICAS"/>
    <n v="8436"/>
    <x v="3"/>
    <n v="2"/>
    <x v="0"/>
  </r>
  <r>
    <n v="830063394"/>
    <s v="HOME SALUD Y CIA SAS"/>
    <d v="2022-12-29T00:00:00"/>
    <d v="2021-06-01T00:00:00"/>
    <d v="2022-11-30T00:00:00"/>
    <n v="26156788"/>
    <n v="0"/>
    <n v="0"/>
    <n v="0"/>
    <n v="3995619"/>
    <n v="0"/>
    <n v="0"/>
    <n v="0"/>
    <n v="14660800"/>
    <n v="0"/>
    <n v="0"/>
    <n v="9800"/>
    <n v="0"/>
    <n v="0"/>
    <n v="0"/>
    <n v="0"/>
    <n v="344764"/>
    <n v="7145805"/>
    <n v="0"/>
    <n v="0"/>
    <n v="44434400"/>
    <n v="44434400"/>
    <n v="-18277612"/>
    <s v="OTRAS IPS"/>
    <n v="8459"/>
    <x v="3"/>
    <n v="2"/>
    <x v="0"/>
  </r>
  <r>
    <n v="813001653"/>
    <s v="E.S.E. HOSPITAL MUNICIPAL DE ALGECIRAS"/>
    <d v="2022-12-30T00:00:00"/>
    <d v="2018-03-01T00:00:00"/>
    <d v="2022-11-30T00:00:00"/>
    <n v="59890104"/>
    <n v="0"/>
    <n v="0"/>
    <n v="0"/>
    <n v="0"/>
    <n v="0"/>
    <n v="0"/>
    <n v="0"/>
    <n v="0"/>
    <n v="0"/>
    <n v="0"/>
    <n v="0"/>
    <n v="0"/>
    <n v="276962"/>
    <n v="23378387"/>
    <n v="0"/>
    <n v="20935446"/>
    <n v="15299309"/>
    <n v="0"/>
    <n v="0"/>
    <n v="0"/>
    <n v="0"/>
    <n v="59890104"/>
    <s v="PUBLICAS"/>
    <n v="8480"/>
    <x v="3"/>
    <n v="2"/>
    <x v="0"/>
  </r>
  <r>
    <n v="890805923"/>
    <s v="INSTITUTO OFTALMOLÓGICO DE CALDAS S.A."/>
    <d v="2022-12-30T00:00:00"/>
    <d v="2021-10-01T00:00:00"/>
    <d v="2022-11-30T00:00:00"/>
    <n v="19716812"/>
    <n v="888905"/>
    <n v="0"/>
    <n v="0"/>
    <n v="21000"/>
    <n v="0"/>
    <n v="0"/>
    <n v="0"/>
    <n v="0"/>
    <n v="0"/>
    <n v="0"/>
    <n v="1524448"/>
    <n v="0"/>
    <n v="0"/>
    <n v="0"/>
    <n v="0"/>
    <n v="626088"/>
    <n v="16656371"/>
    <n v="0"/>
    <n v="0"/>
    <n v="0"/>
    <n v="0"/>
    <n v="19716812"/>
    <s v="OTRAS IPS"/>
    <n v="8477"/>
    <x v="3"/>
    <n v="2"/>
    <x v="1"/>
  </r>
  <r>
    <n v="900345765"/>
    <s v="SERMULTISALUD - CLINICA CODAZZI"/>
    <d v="2022-12-01T00:00:00"/>
    <d v="2020-08-01T00:00:00"/>
    <d v="2022-10-31T00:00:00"/>
    <n v="4098979179"/>
    <n v="496583"/>
    <n v="0"/>
    <n v="0"/>
    <n v="1301491789"/>
    <n v="0"/>
    <n v="0"/>
    <n v="1292148"/>
    <n v="10533858"/>
    <n v="0"/>
    <n v="0"/>
    <n v="375390501"/>
    <n v="0"/>
    <n v="494001807"/>
    <n v="390262386"/>
    <n v="0"/>
    <n v="696675152"/>
    <n v="828834955"/>
    <n v="0"/>
    <n v="0"/>
    <n v="0"/>
    <n v="0"/>
    <n v="4098979179"/>
    <s v="OTRAS DOMICILIARIAS"/>
    <n v="7977"/>
    <x v="5"/>
    <n v="2"/>
    <x v="0"/>
  </r>
  <r>
    <n v="804015164"/>
    <s v="E.S.E. CENTRO DE SALUD SAN ROQUE"/>
    <d v="2022-12-02T00:00:00"/>
    <d v="2017-11-01T00:00:00"/>
    <d v="2022-10-31T00:00:00"/>
    <n v="8308363"/>
    <n v="0"/>
    <n v="0"/>
    <n v="0"/>
    <n v="0"/>
    <n v="0"/>
    <n v="0"/>
    <n v="0"/>
    <n v="0"/>
    <n v="0"/>
    <n v="0"/>
    <n v="0"/>
    <n v="0"/>
    <n v="1301676"/>
    <n v="1494377"/>
    <n v="0"/>
    <n v="4691426"/>
    <n v="820884"/>
    <n v="0"/>
    <n v="0"/>
    <n v="0"/>
    <n v="0"/>
    <n v="8308363"/>
    <s v="PUBLICAS"/>
    <n v="7982"/>
    <x v="5"/>
    <n v="2"/>
    <x v="0"/>
  </r>
  <r>
    <n v="800179966"/>
    <s v="IPS CLINICA REINA CATALINA S.A.S."/>
    <d v="2022-12-02T00:00:00"/>
    <d v="2021-08-01T00:00:00"/>
    <d v="2022-11-30T00:00:00"/>
    <n v="1316724400"/>
    <n v="189801641"/>
    <n v="0"/>
    <n v="0"/>
    <n v="337453187"/>
    <n v="0"/>
    <n v="8925809"/>
    <n v="506309"/>
    <n v="1913409"/>
    <n v="0"/>
    <n v="0"/>
    <n v="104468615"/>
    <n v="0"/>
    <n v="590303169"/>
    <n v="34533316"/>
    <n v="0"/>
    <n v="0"/>
    <n v="48818945"/>
    <n v="0"/>
    <n v="0"/>
    <n v="0"/>
    <n v="0"/>
    <n v="1316724400"/>
    <s v="OTRAS IPS"/>
    <n v="7997"/>
    <x v="5"/>
    <n v="2"/>
    <x v="0"/>
  </r>
  <r>
    <n v="890938774"/>
    <s v="CLINICA DEL PRADO S.A."/>
    <d v="2022-12-04T00:00:00"/>
    <d v="2022-04-01T00:00:00"/>
    <d v="2022-10-31T00:00:00"/>
    <n v="5317250"/>
    <n v="0"/>
    <n v="0"/>
    <n v="0"/>
    <n v="279058"/>
    <n v="0"/>
    <n v="0"/>
    <n v="0"/>
    <n v="0"/>
    <n v="0"/>
    <n v="0"/>
    <n v="0"/>
    <n v="0"/>
    <n v="3701638"/>
    <n v="95600"/>
    <n v="0"/>
    <n v="0"/>
    <n v="1240954"/>
    <n v="0"/>
    <n v="0"/>
    <n v="0"/>
    <n v="0"/>
    <n v="5317250"/>
    <s v="OTRAS IPS"/>
    <n v="8011"/>
    <x v="5"/>
    <n v="2"/>
    <x v="0"/>
  </r>
  <r>
    <n v="800153463"/>
    <s v="CLINICA REVIVIR LTDA"/>
    <d v="2022-12-04T00:00:00"/>
    <d v="2022-07-01T00:00:00"/>
    <d v="2022-10-31T00:00:00"/>
    <n v="9657797"/>
    <n v="0"/>
    <n v="0"/>
    <n v="0"/>
    <n v="2241800"/>
    <n v="0"/>
    <n v="0"/>
    <n v="0"/>
    <n v="0"/>
    <n v="0"/>
    <n v="0"/>
    <n v="0"/>
    <n v="0"/>
    <n v="408000"/>
    <n v="0"/>
    <n v="0"/>
    <n v="904757"/>
    <n v="6103240"/>
    <n v="0"/>
    <n v="0"/>
    <n v="0"/>
    <n v="0"/>
    <n v="9657797"/>
    <s v="OTRAS IPS"/>
    <n v="8013"/>
    <x v="5"/>
    <n v="2"/>
    <x v="0"/>
  </r>
  <r>
    <n v="900936058"/>
    <s v="CLINICA REINA LUCIA SAS"/>
    <d v="2022-12-04T00:00:00"/>
    <d v="2020-01-01T00:00:00"/>
    <d v="2022-10-31T00:00:00"/>
    <n v="69250294"/>
    <n v="0"/>
    <n v="0"/>
    <n v="0"/>
    <n v="16951817"/>
    <n v="0"/>
    <n v="0"/>
    <n v="0"/>
    <n v="0"/>
    <n v="0"/>
    <n v="165980"/>
    <n v="24744468"/>
    <n v="0"/>
    <n v="24975810"/>
    <n v="504678"/>
    <n v="0"/>
    <n v="0"/>
    <n v="1907541"/>
    <n v="0"/>
    <n v="0"/>
    <n v="0"/>
    <n v="0"/>
    <n v="69250294"/>
    <s v=" IPS PRIORIZADAS COVID"/>
    <n v="8014"/>
    <x v="5"/>
    <n v="2"/>
    <x v="0"/>
  </r>
  <r>
    <n v="830064212"/>
    <s v="UMAF LTDA"/>
    <d v="2022-12-04T00:00:00"/>
    <d v="2022-05-01T00:00:00"/>
    <d v="2022-10-31T00:00:00"/>
    <n v="58633360"/>
    <n v="3073570"/>
    <n v="0"/>
    <n v="0"/>
    <n v="52017852"/>
    <n v="0"/>
    <n v="0"/>
    <n v="0"/>
    <n v="0"/>
    <n v="0"/>
    <n v="0"/>
    <n v="0"/>
    <n v="0"/>
    <n v="0"/>
    <n v="0"/>
    <n v="0"/>
    <n v="0"/>
    <n v="3541938"/>
    <n v="0"/>
    <n v="0"/>
    <n v="0"/>
    <n v="0"/>
    <n v="58633360"/>
    <s v="OTRAS IPS"/>
    <n v="8015"/>
    <x v="5"/>
    <n v="2"/>
    <x v="0"/>
  </r>
  <r>
    <n v="830023202"/>
    <s v="CORP DE SERVICIOS MEDICOS INTERNACIONALES TEHM Y CIA.LTDA - COSMITET- LTDA"/>
    <d v="2022-12-04T00:00:00"/>
    <d v="2022-09-01T00:00:00"/>
    <d v="2022-10-31T00:00:00"/>
    <n v="5551205"/>
    <n v="0"/>
    <n v="0"/>
    <n v="0"/>
    <n v="61818"/>
    <n v="0"/>
    <n v="0"/>
    <n v="0"/>
    <n v="0"/>
    <n v="0"/>
    <n v="0"/>
    <n v="159703"/>
    <n v="0"/>
    <n v="0"/>
    <n v="5328422"/>
    <n v="0"/>
    <n v="0"/>
    <n v="1262"/>
    <n v="0"/>
    <n v="0"/>
    <n v="0"/>
    <n v="0"/>
    <n v="5551205"/>
    <s v="OTRAS IPS"/>
    <n v="8017"/>
    <x v="5"/>
    <n v="2"/>
    <x v="0"/>
  </r>
  <r>
    <n v="890982608"/>
    <s v="CORPORACION PARA ESTUDIOS EN SALUD CES - CLINICA CES"/>
    <d v="2022-12-04T00:00:00"/>
    <d v="2022-09-01T00:00:00"/>
    <d v="2022-10-31T00:00:00"/>
    <n v="1220968"/>
    <n v="0"/>
    <n v="0"/>
    <n v="0"/>
    <n v="1092166"/>
    <n v="0"/>
    <n v="0"/>
    <n v="0"/>
    <n v="0"/>
    <n v="0"/>
    <n v="0"/>
    <n v="0"/>
    <n v="0"/>
    <n v="128802"/>
    <n v="0"/>
    <n v="0"/>
    <n v="0"/>
    <n v="0"/>
    <n v="0"/>
    <n v="0"/>
    <n v="0"/>
    <n v="0"/>
    <n v="1220968"/>
    <s v="OTRAS IPS"/>
    <n v="8019"/>
    <x v="5"/>
    <n v="2"/>
    <x v="0"/>
  </r>
  <r>
    <n v="79948023"/>
    <s v="JIMENEZ  QUIJANO JOSE ANDRES EDUARDO"/>
    <d v="2022-12-04T00:00:00"/>
    <d v="2022-06-01T00:00:00"/>
    <d v="2022-11-30T00:00:00"/>
    <n v="3408174"/>
    <n v="0"/>
    <n v="0"/>
    <n v="0"/>
    <n v="0"/>
    <n v="0"/>
    <n v="0"/>
    <n v="0"/>
    <n v="0"/>
    <n v="0"/>
    <n v="0"/>
    <n v="0"/>
    <n v="0"/>
    <n v="3098340"/>
    <n v="0"/>
    <n v="0"/>
    <n v="0"/>
    <n v="309834"/>
    <n v="0"/>
    <n v="0"/>
    <n v="0"/>
    <n v="0"/>
    <n v="3408174"/>
    <s v="MEDICOS PAC"/>
    <n v="8020"/>
    <x v="5"/>
    <n v="2"/>
    <x v="0"/>
  </r>
  <r>
    <n v="813012833"/>
    <s v="EMPRESA SOCIAL DEL ESTADO HOSPITAL NUESTRA SEÑORA DE LAS MERCEDES DE SALADOBLANCO"/>
    <d v="2022-12-04T00:00:00"/>
    <d v="2019-06-01T00:00:00"/>
    <d v="2022-10-31T00:00:00"/>
    <n v="15920407"/>
    <n v="0"/>
    <n v="0"/>
    <n v="0"/>
    <n v="0"/>
    <n v="0"/>
    <n v="0"/>
    <n v="0"/>
    <n v="0"/>
    <n v="0"/>
    <n v="0"/>
    <n v="0"/>
    <n v="0"/>
    <n v="284727"/>
    <n v="7383076"/>
    <n v="0"/>
    <n v="5689105"/>
    <n v="2563499"/>
    <n v="0"/>
    <n v="0"/>
    <n v="0"/>
    <n v="0"/>
    <n v="15920407"/>
    <s v="PUBLICAS"/>
    <n v="8022"/>
    <x v="5"/>
    <n v="2"/>
    <x v="0"/>
  </r>
  <r>
    <n v="830514708"/>
    <s v="RUBIMAR SAS"/>
    <d v="2022-12-04T00:00:00"/>
    <d v="2020-05-01T00:00:00"/>
    <d v="2022-11-30T00:00:00"/>
    <n v="4019287"/>
    <n v="0"/>
    <n v="0"/>
    <n v="0"/>
    <n v="0"/>
    <n v="0"/>
    <n v="0"/>
    <n v="322915"/>
    <n v="0"/>
    <n v="0"/>
    <n v="0"/>
    <n v="639600"/>
    <n v="0"/>
    <n v="0"/>
    <n v="1370856"/>
    <n v="0"/>
    <n v="0"/>
    <n v="1685916"/>
    <n v="0"/>
    <n v="0"/>
    <n v="0"/>
    <n v="0"/>
    <n v="4019287"/>
    <s v=" IPS PRIORIZADAS COVID"/>
    <n v="8023"/>
    <x v="5"/>
    <n v="2"/>
    <x v="0"/>
  </r>
  <r>
    <n v="830141132"/>
    <s v="LOH ENTERPRISES COLOMBIA S.A.S"/>
    <d v="2022-12-05T00:00:00"/>
    <d v="2022-08-01T00:00:00"/>
    <d v="2022-11-30T00:00:00"/>
    <n v="183120538"/>
    <n v="0"/>
    <n v="0"/>
    <n v="0"/>
    <n v="13661625"/>
    <n v="0"/>
    <n v="39496275"/>
    <n v="1735500"/>
    <n v="0"/>
    <n v="0"/>
    <n v="0"/>
    <n v="59719294"/>
    <n v="0"/>
    <n v="0"/>
    <n v="0"/>
    <n v="0"/>
    <n v="0"/>
    <n v="68507844"/>
    <n v="0"/>
    <n v="0"/>
    <n v="0"/>
    <n v="0"/>
    <n v="183120538"/>
    <s v="OTRAS IPS"/>
    <n v="8034"/>
    <x v="5"/>
    <n v="2"/>
    <x v="0"/>
  </r>
  <r>
    <n v="812004935"/>
    <s v="CLINICA MATERNO INFANTIL CASA DEL NIÑO S.A"/>
    <d v="2022-12-06T00:00:00"/>
    <d v="2021-04-01T00:00:00"/>
    <d v="2022-11-30T00:00:00"/>
    <n v="329680896"/>
    <n v="131294747"/>
    <n v="0"/>
    <n v="0"/>
    <n v="46925013"/>
    <n v="0"/>
    <n v="53216"/>
    <n v="24223"/>
    <n v="0"/>
    <n v="0"/>
    <n v="0"/>
    <n v="22328083"/>
    <n v="0"/>
    <n v="117789984"/>
    <n v="4753732"/>
    <n v="0"/>
    <n v="355800"/>
    <n v="6156098"/>
    <n v="0"/>
    <n v="0"/>
    <n v="0"/>
    <n v="0"/>
    <n v="329680896"/>
    <s v="OTRAS IPS"/>
    <n v="8074"/>
    <x v="5"/>
    <n v="2"/>
    <x v="0"/>
  </r>
  <r>
    <n v="830123305"/>
    <s v="DISTRIBUIDORA DE PRODUCTOS Y MEDICAMENTOS ANESTESICOS SERANEST PHARMA LTDA"/>
    <d v="2022-12-07T00:00:00"/>
    <d v="2022-08-01T00:00:00"/>
    <d v="2022-11-30T00:00:00"/>
    <n v="353683290"/>
    <n v="0"/>
    <n v="0"/>
    <n v="0"/>
    <n v="319244680"/>
    <n v="0"/>
    <n v="0"/>
    <n v="0"/>
    <n v="0"/>
    <n v="0"/>
    <n v="0"/>
    <n v="0"/>
    <n v="0"/>
    <n v="0"/>
    <n v="0"/>
    <n v="0"/>
    <n v="0"/>
    <n v="34438610"/>
    <n v="0"/>
    <n v="0"/>
    <n v="0"/>
    <n v="0"/>
    <n v="353683290"/>
    <s v="OTRAS IPS"/>
    <n v="8081"/>
    <x v="5"/>
    <n v="2"/>
    <x v="0"/>
  </r>
  <r>
    <n v="900470642"/>
    <s v="CLINICA MEDICAL DUARTE"/>
    <d v="2022-12-07T00:00:00"/>
    <d v="2021-11-01T00:00:00"/>
    <d v="2022-10-31T00:00:00"/>
    <n v="46703286"/>
    <n v="0"/>
    <n v="0"/>
    <n v="0"/>
    <n v="0"/>
    <n v="0"/>
    <n v="0"/>
    <n v="0"/>
    <n v="0"/>
    <n v="0"/>
    <n v="0"/>
    <n v="46422978"/>
    <n v="0"/>
    <n v="9390"/>
    <n v="0"/>
    <n v="0"/>
    <n v="0"/>
    <n v="270918"/>
    <n v="0"/>
    <n v="0"/>
    <n v="0"/>
    <n v="0"/>
    <n v="46703286"/>
    <s v="OTRAS IPS"/>
    <n v="8090"/>
    <x v="5"/>
    <n v="2"/>
    <x v="1"/>
  </r>
  <r>
    <n v="800185449"/>
    <s v="AVIDANTI S.A S"/>
    <d v="2022-12-11T00:00:00"/>
    <d v="2018-12-01T00:00:00"/>
    <d v="2022-11-30T00:00:00"/>
    <n v="4938784207"/>
    <n v="156308794"/>
    <n v="0"/>
    <n v="0"/>
    <n v="1406791105"/>
    <n v="36905669"/>
    <n v="81911620"/>
    <n v="281413567"/>
    <n v="33385254"/>
    <n v="0"/>
    <n v="0"/>
    <n v="1407173539"/>
    <n v="0"/>
    <n v="847034104"/>
    <n v="264846876"/>
    <n v="0"/>
    <n v="877530"/>
    <n v="422136149"/>
    <n v="0"/>
    <n v="0"/>
    <n v="0"/>
    <n v="0"/>
    <n v="4938784207"/>
    <s v=" IPS PRIORIZADAS COVID"/>
    <n v="8134"/>
    <x v="5"/>
    <n v="2"/>
    <x v="0"/>
  </r>
  <r>
    <n v="900837799"/>
    <s v="ECO PERINATAL S.A.S"/>
    <d v="2022-12-11T00:00:00"/>
    <d v="2022-08-01T00:00:00"/>
    <d v="2022-11-30T00:00:00"/>
    <n v="75944451"/>
    <n v="0"/>
    <n v="0"/>
    <n v="0"/>
    <n v="67653958"/>
    <n v="0"/>
    <n v="0"/>
    <n v="0"/>
    <n v="0"/>
    <n v="0"/>
    <n v="0"/>
    <n v="0"/>
    <n v="0"/>
    <n v="0"/>
    <n v="0"/>
    <n v="0"/>
    <n v="0"/>
    <n v="8290493"/>
    <n v="0"/>
    <n v="0"/>
    <n v="0"/>
    <n v="0"/>
    <n v="75944451"/>
    <s v="OTRAS IPS"/>
    <n v="8135"/>
    <x v="5"/>
    <n v="2"/>
    <x v="0"/>
  </r>
  <r>
    <n v="891900390"/>
    <s v="E.S.E. HOSPITAL SAN VICENTE FERRER - ANDALUCIA"/>
    <d v="2022-12-11T00:00:00"/>
    <d v="2018-10-01T00:00:00"/>
    <d v="2022-10-31T00:00:00"/>
    <n v="20509043"/>
    <n v="0"/>
    <n v="0"/>
    <n v="0"/>
    <n v="69154"/>
    <n v="0"/>
    <n v="0"/>
    <n v="0"/>
    <n v="0"/>
    <n v="0"/>
    <n v="0"/>
    <n v="0"/>
    <n v="0"/>
    <n v="0"/>
    <n v="10625619"/>
    <n v="0"/>
    <n v="6217352"/>
    <n v="3596918"/>
    <n v="0"/>
    <n v="0"/>
    <n v="0"/>
    <n v="0"/>
    <n v="20509043"/>
    <s v="PUBLICAS"/>
    <n v="8136"/>
    <x v="5"/>
    <n v="2"/>
    <x v="0"/>
  </r>
  <r>
    <n v="826002304"/>
    <s v="E.S.E. HOSPITAL ESPECIAL DE CUBARA"/>
    <d v="2022-12-11T00:00:00"/>
    <d v="2022-01-01T00:00:00"/>
    <d v="2022-11-30T00:00:00"/>
    <n v="317566"/>
    <n v="0"/>
    <n v="0"/>
    <n v="0"/>
    <n v="62900"/>
    <n v="0"/>
    <n v="0"/>
    <n v="0"/>
    <n v="0"/>
    <n v="0"/>
    <n v="0"/>
    <n v="109288"/>
    <n v="0"/>
    <n v="0"/>
    <n v="69100"/>
    <n v="0"/>
    <n v="59700"/>
    <n v="16578"/>
    <n v="0"/>
    <n v="0"/>
    <n v="0"/>
    <n v="0"/>
    <n v="317566"/>
    <s v="OTRAS IPS"/>
    <n v="8138"/>
    <x v="5"/>
    <n v="2"/>
    <x v="0"/>
  </r>
  <r>
    <n v="891855439"/>
    <s v="E.S.E. HOSPITAL ANDRES GIRARDOT DE GUICAN"/>
    <d v="2022-12-11T00:00:00"/>
    <d v="2021-10-01T00:00:00"/>
    <d v="2022-11-30T00:00:00"/>
    <n v="10708134"/>
    <n v="0"/>
    <n v="0"/>
    <n v="0"/>
    <n v="537424"/>
    <n v="0"/>
    <n v="0"/>
    <n v="0"/>
    <n v="0"/>
    <n v="0"/>
    <n v="0"/>
    <n v="120000"/>
    <n v="0"/>
    <n v="21300"/>
    <n v="7101317"/>
    <n v="0"/>
    <n v="1507515"/>
    <n v="1420578"/>
    <n v="0"/>
    <n v="0"/>
    <n v="0"/>
    <n v="0"/>
    <n v="10708134"/>
    <s v="PUBLICAS"/>
    <n v="8140"/>
    <x v="5"/>
    <n v="2"/>
    <x v="0"/>
  </r>
  <r>
    <n v="805027287"/>
    <s v="E.S.E. RED DE SALUD DEL NORTE EMPRESA SOCIAL DEL ESTADO HOSPITAL JOAQUIN PAZ BORRERO"/>
    <d v="2022-12-11T00:00:00"/>
    <d v="2021-02-01T00:00:00"/>
    <d v="2022-11-30T00:00:00"/>
    <n v="22714610"/>
    <n v="0"/>
    <n v="0"/>
    <n v="0"/>
    <n v="7236246"/>
    <n v="0"/>
    <n v="0"/>
    <n v="0"/>
    <n v="3474400"/>
    <n v="0"/>
    <n v="0"/>
    <n v="772200"/>
    <n v="0"/>
    <n v="1334554"/>
    <n v="9739600"/>
    <n v="0"/>
    <n v="0"/>
    <n v="157610"/>
    <n v="0"/>
    <n v="0"/>
    <n v="0"/>
    <n v="0"/>
    <n v="22714610"/>
    <s v="PUBLICAS"/>
    <n v="8141"/>
    <x v="5"/>
    <n v="2"/>
    <x v="0"/>
  </r>
  <r>
    <n v="900162688"/>
    <s v="FORJA EMPRESAS SAS"/>
    <d v="2022-12-11T00:00:00"/>
    <d v="2020-12-01T00:00:00"/>
    <d v="2022-11-30T00:00:00"/>
    <n v="38295282"/>
    <n v="0"/>
    <n v="0"/>
    <n v="0"/>
    <n v="209438"/>
    <n v="0"/>
    <n v="0"/>
    <n v="0"/>
    <n v="33759040"/>
    <n v="0"/>
    <n v="0"/>
    <n v="1606500"/>
    <n v="0"/>
    <n v="598150"/>
    <n v="0"/>
    <n v="0"/>
    <n v="440000"/>
    <n v="1682154"/>
    <n v="0"/>
    <n v="0"/>
    <n v="0"/>
    <n v="0"/>
    <n v="38295282"/>
    <s v="OTRAS IPS"/>
    <n v="8145"/>
    <x v="5"/>
    <n v="2"/>
    <x v="0"/>
  </r>
  <r>
    <n v="824005609"/>
    <s v="ASISTENCIA MEDICA INMEDIATA - AMEDI S.A.S. VALLEDUPAR"/>
    <d v="2022-12-11T00:00:00"/>
    <d v="2021-12-01T00:00:00"/>
    <d v="2022-11-30T00:00:00"/>
    <n v="888430705"/>
    <n v="132500"/>
    <n v="0"/>
    <n v="0"/>
    <n v="463193942"/>
    <n v="0"/>
    <n v="0"/>
    <n v="0"/>
    <n v="0"/>
    <n v="0"/>
    <n v="0"/>
    <n v="31895780"/>
    <n v="0"/>
    <n v="43115387"/>
    <n v="1352300"/>
    <n v="0"/>
    <n v="82096854"/>
    <n v="266643942"/>
    <n v="0"/>
    <n v="0"/>
    <n v="0"/>
    <n v="0"/>
    <n v="888430705"/>
    <s v="OTRAS IPS"/>
    <n v="8149"/>
    <x v="5"/>
    <n v="2"/>
    <x v="0"/>
  </r>
  <r>
    <n v="800107179"/>
    <s v="INSTITUTO DEL CORAZON LTDA"/>
    <d v="2022-12-11T00:00:00"/>
    <d v="2022-05-01T00:00:00"/>
    <d v="2022-10-31T00:00:00"/>
    <n v="833566"/>
    <n v="0"/>
    <n v="0"/>
    <n v="0"/>
    <n v="0"/>
    <n v="0"/>
    <n v="0"/>
    <n v="0"/>
    <n v="0"/>
    <n v="0"/>
    <n v="0"/>
    <n v="0"/>
    <n v="0"/>
    <n v="140000"/>
    <n v="0"/>
    <n v="0"/>
    <n v="262644"/>
    <n v="430922"/>
    <n v="0"/>
    <n v="0"/>
    <n v="0"/>
    <n v="0"/>
    <n v="833566"/>
    <s v="OTRAS IPS"/>
    <n v="8150"/>
    <x v="5"/>
    <n v="2"/>
    <x v="0"/>
  </r>
  <r>
    <n v="51824122"/>
    <s v="GAMBOA  MARTINEZ CLAUDIA MARCELA"/>
    <d v="2022-12-11T00:00:00"/>
    <d v="2022-01-01T00:00:00"/>
    <d v="2022-10-31T00:00:00"/>
    <n v="10487211"/>
    <n v="0"/>
    <n v="0"/>
    <n v="0"/>
    <n v="0"/>
    <n v="0"/>
    <n v="0"/>
    <n v="0"/>
    <n v="0"/>
    <n v="0"/>
    <n v="0"/>
    <n v="1015138"/>
    <n v="0"/>
    <n v="0"/>
    <n v="0"/>
    <n v="0"/>
    <n v="3446592"/>
    <n v="6025481"/>
    <n v="0"/>
    <n v="0"/>
    <n v="0"/>
    <n v="0"/>
    <n v="10487211"/>
    <s v="MEDICOS PAC"/>
    <n v="8151"/>
    <x v="5"/>
    <n v="2"/>
    <x v="0"/>
  </r>
  <r>
    <n v="890000381"/>
    <s v="CAJA DE COMPENSACION FAMILIAR COMFENALCO QUINDIO"/>
    <d v="2022-12-12T00:00:00"/>
    <d v="2015-08-01T00:00:00"/>
    <d v="2022-11-30T00:00:00"/>
    <n v="4719093"/>
    <n v="0"/>
    <n v="0"/>
    <n v="0"/>
    <n v="0"/>
    <n v="0"/>
    <n v="0"/>
    <n v="0"/>
    <n v="0"/>
    <n v="0"/>
    <n v="0"/>
    <n v="0"/>
    <n v="0"/>
    <n v="0"/>
    <n v="0"/>
    <n v="0"/>
    <n v="197100"/>
    <n v="4521993"/>
    <n v="0"/>
    <n v="0"/>
    <n v="0"/>
    <n v="0"/>
    <n v="4719093"/>
    <s v="OTRAS IPS"/>
    <n v="8186"/>
    <x v="5"/>
    <n v="2"/>
    <x v="0"/>
  </r>
  <r>
    <n v="890801099"/>
    <s v="ESE HOSPITAL DEPARTAMENTAL SANTA SOFIA DE CALDAS"/>
    <d v="2022-12-12T00:00:00"/>
    <d v="2022-06-01T00:00:00"/>
    <d v="2022-11-30T00:00:00"/>
    <n v="132128609"/>
    <n v="0"/>
    <n v="0"/>
    <n v="0"/>
    <n v="18633159"/>
    <n v="0"/>
    <n v="0"/>
    <n v="3230"/>
    <n v="442464"/>
    <n v="0"/>
    <n v="0"/>
    <n v="97850975"/>
    <n v="0"/>
    <n v="121202"/>
    <n v="0"/>
    <n v="0"/>
    <n v="0"/>
    <n v="15077579"/>
    <n v="0"/>
    <n v="0"/>
    <n v="0"/>
    <n v="0"/>
    <n v="132128609"/>
    <s v="PUBLICAS"/>
    <n v="8187"/>
    <x v="5"/>
    <n v="2"/>
    <x v="0"/>
  </r>
  <r>
    <n v="900470642"/>
    <s v="CLINICA MEDICAL DUARTE"/>
    <d v="2022-12-13T00:00:00"/>
    <d v="2021-11-01T00:00:00"/>
    <d v="2022-10-31T00:00:00"/>
    <n v="46703286"/>
    <n v="0"/>
    <n v="0"/>
    <n v="0"/>
    <n v="31292992"/>
    <n v="0"/>
    <n v="0"/>
    <n v="0"/>
    <n v="0"/>
    <n v="0"/>
    <n v="0"/>
    <n v="0"/>
    <n v="0"/>
    <n v="14500743"/>
    <n v="0"/>
    <n v="0"/>
    <n v="0"/>
    <n v="909551"/>
    <n v="0"/>
    <n v="0"/>
    <n v="0"/>
    <n v="0"/>
    <n v="46703286"/>
    <s v="OTRAS IPS"/>
    <n v="8200"/>
    <x v="5"/>
    <n v="2"/>
    <x v="0"/>
  </r>
  <r>
    <n v="901118808"/>
    <s v="UNIDAD MEDICA ESPECIALIZADA EN CABEZA CUELLO Y TÓRAX DE SANTANDER S.A.S"/>
    <d v="2022-12-14T00:00:00"/>
    <d v="2022-08-01T00:00:00"/>
    <d v="2022-10-31T00:00:00"/>
    <n v="39811366"/>
    <n v="0"/>
    <n v="0"/>
    <n v="0"/>
    <n v="33545596"/>
    <n v="0"/>
    <n v="0"/>
    <n v="0"/>
    <n v="0"/>
    <n v="0"/>
    <n v="0"/>
    <n v="5092625"/>
    <n v="0"/>
    <n v="0"/>
    <n v="0"/>
    <n v="0"/>
    <n v="0"/>
    <n v="1173145"/>
    <n v="0"/>
    <n v="0"/>
    <n v="0"/>
    <n v="0"/>
    <n v="39811366"/>
    <s v="OTRAS IPS"/>
    <n v="8216"/>
    <x v="5"/>
    <n v="2"/>
    <x v="0"/>
  </r>
  <r>
    <n v="826002687"/>
    <s v="E.S.E. CENTRO DE SALUD LABRANZAGRANDE"/>
    <d v="2022-12-14T00:00:00"/>
    <d v="2022-03-01T00:00:00"/>
    <d v="2022-11-30T00:00:00"/>
    <n v="794600"/>
    <n v="0"/>
    <n v="0"/>
    <n v="0"/>
    <n v="0"/>
    <n v="0"/>
    <n v="0"/>
    <n v="0"/>
    <n v="0"/>
    <n v="0"/>
    <n v="0"/>
    <n v="462200"/>
    <n v="0"/>
    <n v="0"/>
    <n v="167100"/>
    <n v="0"/>
    <n v="0"/>
    <n v="165300"/>
    <n v="0"/>
    <n v="0"/>
    <n v="0"/>
    <n v="0"/>
    <n v="794600"/>
    <s v="OTRAS IPS"/>
    <n v="8217"/>
    <x v="5"/>
    <n v="2"/>
    <x v="0"/>
  </r>
  <r>
    <n v="890706833"/>
    <s v="E.S.E. HOSPITAL FEDERICO LLERAS ACOSTA - IBAGUE"/>
    <d v="2022-12-14T00:00:00"/>
    <d v="2018-03-01T00:00:00"/>
    <d v="2022-11-30T00:00:00"/>
    <n v="2438838256"/>
    <n v="104134904"/>
    <n v="0"/>
    <n v="0"/>
    <n v="695584285"/>
    <n v="30576"/>
    <n v="1124432"/>
    <n v="23743437"/>
    <n v="2865028"/>
    <n v="0"/>
    <n v="0"/>
    <n v="759567210"/>
    <n v="0"/>
    <n v="27148301"/>
    <n v="6241795"/>
    <n v="0"/>
    <n v="6979587"/>
    <n v="811418701"/>
    <n v="0"/>
    <n v="0"/>
    <n v="0"/>
    <n v="0"/>
    <n v="2438838256"/>
    <s v="PUBLICAS"/>
    <n v="8232"/>
    <x v="5"/>
    <n v="2"/>
    <x v="0"/>
  </r>
  <r>
    <n v="830041883"/>
    <s v="FUNDACION PARA LA SALUD LA BIOETICA Y EL MEDIO AMBIENTE - FUNSABIAM"/>
    <d v="2022-12-17T00:00:00"/>
    <d v="2022-04-01T00:00:00"/>
    <d v="2022-11-30T00:00:00"/>
    <n v="279197891"/>
    <n v="0"/>
    <n v="0"/>
    <n v="0"/>
    <n v="160365207"/>
    <n v="0"/>
    <n v="0"/>
    <n v="0"/>
    <n v="0"/>
    <n v="0"/>
    <n v="0"/>
    <n v="735800"/>
    <n v="0"/>
    <n v="81338385"/>
    <n v="24682600"/>
    <n v="0"/>
    <n v="225300"/>
    <n v="11850599"/>
    <n v="0"/>
    <n v="0"/>
    <n v="0"/>
    <n v="0"/>
    <n v="279197891"/>
    <s v="OTRAS IPS"/>
    <n v="8299"/>
    <x v="5"/>
    <n v="2"/>
    <x v="0"/>
  </r>
  <r>
    <n v="805017681"/>
    <s v="GAMANUCLEAR LTDA - CALI"/>
    <d v="2022-12-17T00:00:00"/>
    <d v="2021-10-01T00:00:00"/>
    <d v="2022-11-30T00:00:00"/>
    <n v="75369033"/>
    <n v="0"/>
    <n v="0"/>
    <n v="0"/>
    <n v="52241557"/>
    <n v="0"/>
    <n v="0"/>
    <n v="0"/>
    <n v="0"/>
    <n v="0"/>
    <n v="0"/>
    <n v="4393463"/>
    <n v="0"/>
    <n v="0"/>
    <n v="3963379"/>
    <n v="0"/>
    <n v="0"/>
    <n v="14770634"/>
    <n v="0"/>
    <n v="0"/>
    <n v="0"/>
    <n v="0"/>
    <n v="75369033"/>
    <s v="OTRAS IPS"/>
    <n v="8302"/>
    <x v="5"/>
    <n v="2"/>
    <x v="0"/>
  </r>
  <r>
    <n v="811042050"/>
    <s v="SERVIUCIS S.A"/>
    <d v="2022-12-17T00:00:00"/>
    <d v="2021-11-01T00:00:00"/>
    <d v="2022-11-30T00:00:00"/>
    <n v="9907539"/>
    <n v="0"/>
    <n v="0"/>
    <n v="0"/>
    <n v="0"/>
    <n v="0"/>
    <n v="0"/>
    <n v="0"/>
    <n v="0"/>
    <n v="0"/>
    <n v="0"/>
    <n v="9793522"/>
    <n v="0"/>
    <n v="0"/>
    <n v="0"/>
    <n v="0"/>
    <n v="0"/>
    <n v="114017"/>
    <n v="0"/>
    <n v="0"/>
    <n v="0"/>
    <n v="0"/>
    <n v="9907539"/>
    <s v="OTRAS IPS"/>
    <n v="8305"/>
    <x v="5"/>
    <n v="2"/>
    <x v="0"/>
  </r>
  <r>
    <n v="830017370"/>
    <s v="VIVIR IPS LTDA"/>
    <d v="2022-12-17T00:00:00"/>
    <d v="2022-02-01T00:00:00"/>
    <d v="2022-11-30T00:00:00"/>
    <n v="2295000"/>
    <n v="0"/>
    <n v="0"/>
    <n v="0"/>
    <n v="0"/>
    <n v="0"/>
    <n v="0"/>
    <n v="0"/>
    <n v="0"/>
    <n v="0"/>
    <n v="0"/>
    <n v="45000"/>
    <n v="0"/>
    <n v="0"/>
    <n v="0"/>
    <n v="0"/>
    <n v="0"/>
    <n v="2250000"/>
    <n v="0"/>
    <n v="0"/>
    <n v="0"/>
    <n v="0"/>
    <n v="2295000"/>
    <s v="OTRAS IPS"/>
    <n v="8306"/>
    <x v="5"/>
    <n v="2"/>
    <x v="0"/>
  </r>
  <r>
    <n v="900455833"/>
    <s v="JL DISTRISALUD IPS SAS"/>
    <d v="2022-12-17T00:00:00"/>
    <d v="2020-03-01T00:00:00"/>
    <d v="2022-11-30T00:00:00"/>
    <n v="1408724"/>
    <n v="0"/>
    <n v="0"/>
    <n v="0"/>
    <n v="0"/>
    <n v="0"/>
    <n v="0"/>
    <n v="0"/>
    <n v="0"/>
    <n v="0"/>
    <n v="0"/>
    <n v="0"/>
    <n v="0"/>
    <n v="59000"/>
    <n v="490856"/>
    <n v="0"/>
    <n v="0"/>
    <n v="858868"/>
    <n v="0"/>
    <n v="0"/>
    <n v="0"/>
    <n v="0"/>
    <n v="1408724"/>
    <s v="OTRAS IPS"/>
    <n v="8308"/>
    <x v="5"/>
    <n v="2"/>
    <x v="0"/>
  </r>
  <r>
    <n v="802016357"/>
    <s v="MEDICINA ALTA COMPLEJIDAD S.A"/>
    <d v="2022-12-17T00:00:00"/>
    <d v="2022-01-01T00:00:00"/>
    <d v="2022-11-30T00:00:00"/>
    <n v="5711178"/>
    <n v="0"/>
    <n v="0"/>
    <n v="0"/>
    <n v="0"/>
    <n v="0"/>
    <n v="0"/>
    <n v="586354"/>
    <n v="44100"/>
    <n v="0"/>
    <n v="0"/>
    <n v="5079824"/>
    <n v="0"/>
    <n v="0"/>
    <n v="0"/>
    <n v="0"/>
    <n v="0"/>
    <n v="900"/>
    <n v="0"/>
    <n v="0"/>
    <n v="0"/>
    <n v="0"/>
    <n v="5711178"/>
    <s v="OTRAS IPS"/>
    <n v="8309"/>
    <x v="5"/>
    <n v="2"/>
    <x v="0"/>
  </r>
  <r>
    <n v="804015920"/>
    <s v="E.S.E. NUESTRA SEÑORA  DE LA PAZ"/>
    <d v="2022-12-17T00:00:00"/>
    <d v="2022-06-01T00:00:00"/>
    <d v="2022-11-30T00:00:00"/>
    <n v="4501123"/>
    <n v="0"/>
    <n v="0"/>
    <n v="0"/>
    <n v="235414"/>
    <n v="99423"/>
    <n v="6092"/>
    <n v="0"/>
    <n v="0"/>
    <n v="0"/>
    <n v="0"/>
    <n v="0"/>
    <n v="0"/>
    <n v="409796"/>
    <n v="19200"/>
    <n v="0"/>
    <n v="2619942"/>
    <n v="1111256"/>
    <n v="0"/>
    <n v="0"/>
    <n v="0"/>
    <n v="0"/>
    <n v="4501123"/>
    <s v="PUBLICAS"/>
    <n v="8310"/>
    <x v="5"/>
    <n v="2"/>
    <x v="0"/>
  </r>
  <r>
    <n v="32632313"/>
    <s v="ESPINOSA ESCUDERO LUCY DEL CARMEN"/>
    <d v="2022-12-17T00:00:00"/>
    <d v="2022-11-01T00:00:00"/>
    <d v="2022-11-30T00:00:00"/>
    <n v="2708096"/>
    <n v="0"/>
    <n v="0"/>
    <n v="0"/>
    <n v="0"/>
    <n v="0"/>
    <n v="0"/>
    <n v="0"/>
    <n v="0"/>
    <n v="0"/>
    <n v="0"/>
    <n v="2708096"/>
    <n v="0"/>
    <n v="0"/>
    <n v="0"/>
    <n v="0"/>
    <n v="0"/>
    <n v="0"/>
    <n v="0"/>
    <n v="0"/>
    <n v="0"/>
    <n v="0"/>
    <n v="2708096"/>
    <s v="MEDICOS PAC"/>
    <n v="8311"/>
    <x v="5"/>
    <n v="2"/>
    <x v="0"/>
  </r>
  <r>
    <n v="900260832"/>
    <s v="ASISTENCIA INTEGRAL EN MEDICINA DEL TRABAJO Y SALUD OCUPACIONAL LTDA"/>
    <d v="2022-12-18T00:00:00"/>
    <d v="2022-10-01T00:00:00"/>
    <d v="2022-11-30T00:00:00"/>
    <n v="38583500"/>
    <n v="0"/>
    <n v="0"/>
    <n v="0"/>
    <n v="33397230"/>
    <n v="0"/>
    <n v="0"/>
    <n v="0"/>
    <n v="0"/>
    <n v="0"/>
    <n v="0"/>
    <n v="0"/>
    <n v="0"/>
    <n v="0"/>
    <n v="0"/>
    <n v="0"/>
    <n v="0"/>
    <n v="5186270"/>
    <n v="0"/>
    <n v="0"/>
    <n v="0"/>
    <n v="0"/>
    <n v="38583500"/>
    <s v="OTRAS IPS"/>
    <n v="8316"/>
    <x v="5"/>
    <n v="2"/>
    <x v="0"/>
  </r>
  <r>
    <n v="890102768"/>
    <s v="ORGANIZACION CLINICA GENERAL DEL NORTE"/>
    <d v="2022-12-15T00:00:00"/>
    <d v="2014-06-01T00:00:00"/>
    <d v="2022-11-30T00:00:00"/>
    <n v="15661053657.200001"/>
    <n v="62177629"/>
    <n v="0"/>
    <n v="0"/>
    <n v="6757946453.9899998"/>
    <n v="92311511"/>
    <n v="628905921.75"/>
    <n v="1124297293.8"/>
    <n v="1221067503"/>
    <n v="0"/>
    <n v="0"/>
    <n v="1553764695"/>
    <n v="0"/>
    <n v="1677610433"/>
    <n v="828696965"/>
    <n v="5679485"/>
    <n v="503468139.39999998"/>
    <n v="1205127627.2600021"/>
    <n v="0"/>
    <n v="0"/>
    <n v="432919273"/>
    <n v="432919273"/>
    <n v="15228134384.200001"/>
    <s v="65 IPS"/>
    <n v="8286"/>
    <x v="6"/>
    <n v="2"/>
    <x v="0"/>
  </r>
  <r>
    <n v="900718172"/>
    <s v="CLINICA INTERNACIONAL DE ALTA TECNOLOGIA CLINALTEC S.A.S."/>
    <d v="2022-12-19T00:00:00"/>
    <d v="2017-09-01T00:00:00"/>
    <d v="2022-10-31T00:00:00"/>
    <n v="8680390882.1000004"/>
    <n v="8509421.790000001"/>
    <n v="0"/>
    <n v="0"/>
    <n v="1925100777.45"/>
    <n v="0"/>
    <n v="105128451.95999999"/>
    <n v="255244915.03999999"/>
    <n v="168936"/>
    <n v="0"/>
    <n v="0"/>
    <n v="932065168"/>
    <n v="0"/>
    <n v="1275995656"/>
    <n v="2165351286"/>
    <n v="0"/>
    <n v="196029108"/>
    <n v="1816797161.8600006"/>
    <n v="0"/>
    <n v="0"/>
    <n v="19997378.199999999"/>
    <n v="19997378.199999999"/>
    <n v="8660393503.8999996"/>
    <s v="OTRAS IPS"/>
    <n v="8325"/>
    <x v="6"/>
    <n v="2"/>
    <x v="0"/>
  </r>
  <r>
    <n v="890205361"/>
    <s v="FUNDACION OFTALMOLOGICA DE SANTANDER - FOSCAL"/>
    <d v="2022-12-07T00:00:00"/>
    <d v="2016-02-01T00:00:00"/>
    <d v="2022-11-30T00:00:00"/>
    <n v="7655749340.8000002"/>
    <n v="683287"/>
    <n v="0"/>
    <n v="0"/>
    <n v="1998640212.1600001"/>
    <n v="0"/>
    <n v="426493516.51999998"/>
    <n v="453390342.51999998"/>
    <n v="2644060"/>
    <n v="0"/>
    <n v="0"/>
    <n v="1639712418"/>
    <n v="0"/>
    <n v="2120040760"/>
    <n v="645277124"/>
    <n v="24495354"/>
    <n v="146510963"/>
    <n v="197861303.59999943"/>
    <n v="0"/>
    <n v="0"/>
    <n v="219747538"/>
    <n v="219747538"/>
    <n v="7436001802.8000002"/>
    <s v="65 IPS"/>
    <n v="8116"/>
    <x v="6"/>
    <n v="2"/>
    <x v="0"/>
  </r>
  <r>
    <n v="890212568"/>
    <s v="FUNDACION CARDIOVASCULAR DE COLOMBIA "/>
    <d v="2022-12-15T00:00:00"/>
    <d v="2012-08-01T00:00:00"/>
    <d v="2022-11-30T00:00:00"/>
    <n v="14263859480"/>
    <n v="49820935"/>
    <n v="0"/>
    <n v="0"/>
    <n v="5091448767"/>
    <n v="58521232"/>
    <n v="177692818.86000001"/>
    <n v="516646276"/>
    <n v="1702518166"/>
    <n v="0"/>
    <n v="0"/>
    <n v="714595111"/>
    <n v="0"/>
    <n v="1234944888"/>
    <n v="310893510"/>
    <n v="128523489"/>
    <n v="75046365"/>
    <n v="4203207922.1399994"/>
    <n v="0"/>
    <n v="0"/>
    <n v="50459221.670000002"/>
    <n v="50459221.670000002"/>
    <n v="14213400258.33"/>
    <s v="OTRAS IPS"/>
    <n v="8258"/>
    <x v="6"/>
    <n v="2"/>
    <x v="0"/>
  </r>
  <r>
    <n v="800254132"/>
    <s v="MEDICADIZ S.A.S"/>
    <d v="2022-12-26T00:00:00"/>
    <d v="2017-08-01T00:00:00"/>
    <d v="2022-11-30T00:00:00"/>
    <n v="5389707729.6700001"/>
    <n v="18739923.149999999"/>
    <n v="0"/>
    <n v="0"/>
    <n v="3602570771.3199997"/>
    <n v="345332"/>
    <n v="39936963"/>
    <n v="300531004.56"/>
    <n v="8243552"/>
    <n v="0"/>
    <n v="18900"/>
    <n v="234117527"/>
    <n v="0"/>
    <n v="298081007"/>
    <n v="69073504"/>
    <n v="891484"/>
    <n v="1779791"/>
    <n v="815377970.64000034"/>
    <n v="0"/>
    <n v="0"/>
    <n v="1086337"/>
    <n v="1086337"/>
    <n v="5388621392.6700001"/>
    <s v="OTRAS DOMICILIARIAS"/>
    <n v="8426"/>
    <x v="6"/>
    <n v="2"/>
    <x v="0"/>
  </r>
  <r>
    <n v="891800570"/>
    <s v="E.S.E. HOSPITAL JOSE CAYETANO VASQUEZ"/>
    <d v="2022-12-07T00:00:00"/>
    <d v="2013-06-01T00:00:00"/>
    <d v="2022-11-30T00:00:00"/>
    <n v="1684712741.99"/>
    <n v="499895"/>
    <n v="0"/>
    <n v="0"/>
    <n v="839341668"/>
    <n v="0"/>
    <n v="97500"/>
    <n v="3253686"/>
    <n v="31353731"/>
    <n v="0"/>
    <n v="0"/>
    <n v="168534466"/>
    <n v="0"/>
    <n v="160924412"/>
    <n v="129275531"/>
    <n v="4144889"/>
    <n v="128291614"/>
    <n v="218995349.99000001"/>
    <n v="0"/>
    <n v="0"/>
    <n v="2049768"/>
    <n v="2049768"/>
    <n v="1682662973.99"/>
    <s v="PUBLICAS"/>
    <n v="8091"/>
    <x v="6"/>
    <n v="2"/>
    <x v="0"/>
  </r>
  <r>
    <n v="800037021"/>
    <s v="HOSPITAL DEPARTAMENTAL DE GRANADA E.S.E"/>
    <d v="2022-12-27T00:00:00"/>
    <d v="2018-06-01T00:00:00"/>
    <d v="2022-11-30T00:00:00"/>
    <n v="1468281226.5"/>
    <n v="0"/>
    <n v="0"/>
    <n v="0"/>
    <n v="339791121.50999999"/>
    <n v="320"/>
    <n v="88443"/>
    <n v="459097"/>
    <n v="13319123"/>
    <n v="0"/>
    <n v="0"/>
    <n v="484195558.49000001"/>
    <n v="0"/>
    <n v="189790591"/>
    <n v="14060023"/>
    <n v="0"/>
    <n v="20862531.98"/>
    <n v="405714417.51999998"/>
    <n v="0"/>
    <n v="0"/>
    <n v="1646962"/>
    <n v="1646962"/>
    <n v="1466634264.5"/>
    <s v="PUBLICAS"/>
    <n v="8429"/>
    <x v="6"/>
    <n v="2"/>
    <x v="0"/>
  </r>
  <r>
    <n v="900979320"/>
    <s v="DROGUERIAS MEDISFARMA - M07 UBATE"/>
    <d v="2022-12-05T00:00:00"/>
    <d v="2020-09-01T00:00:00"/>
    <d v="2022-11-30T00:00:00"/>
    <n v="1455004250.27"/>
    <n v="614111.27"/>
    <n v="0"/>
    <n v="0"/>
    <n v="442463848.73000002"/>
    <n v="0"/>
    <n v="9813078"/>
    <n v="74075399"/>
    <n v="0"/>
    <n v="0"/>
    <n v="0"/>
    <n v="177108256"/>
    <n v="0"/>
    <n v="97827885"/>
    <n v="129738483"/>
    <n v="145387175"/>
    <n v="247646342.81999999"/>
    <n v="130329671.45000005"/>
    <n v="0"/>
    <n v="0"/>
    <n v="0"/>
    <n v="0"/>
    <n v="1455004250.27"/>
    <s v=" IPS PRIORIZADAS COVID"/>
    <n v="8045"/>
    <x v="6"/>
    <n v="2"/>
    <x v="0"/>
  </r>
  <r>
    <n v="900588182"/>
    <s v="EL CENTRO  DE LOS  SENTIDOS SAS"/>
    <d v="2022-12-17T00:00:00"/>
    <d v="2019-05-01T00:00:00"/>
    <d v="2022-09-30T00:00:00"/>
    <n v="34743294"/>
    <n v="4058094"/>
    <n v="0"/>
    <n v="0"/>
    <n v="0"/>
    <n v="0"/>
    <n v="0"/>
    <n v="0"/>
    <n v="0"/>
    <n v="0"/>
    <n v="0"/>
    <n v="0"/>
    <n v="0"/>
    <n v="6174683"/>
    <n v="7307423"/>
    <n v="0"/>
    <n v="0"/>
    <n v="17203094"/>
    <n v="0"/>
    <n v="0"/>
    <n v="0"/>
    <n v="0"/>
    <n v="34743294"/>
    <s v="OTRAS IPS"/>
    <n v="8292"/>
    <x v="6"/>
    <n v="2"/>
    <x v="0"/>
  </r>
  <r>
    <n v="901146885"/>
    <s v="CLINICA ESPECIALIZADA EN SALUD MENTAL FENIX S.A.S."/>
    <d v="2022-12-28T00:00:00"/>
    <d v="2019-01-01T00:00:00"/>
    <d v="2022-09-30T00:00:00"/>
    <n v="215038988.81"/>
    <n v="0"/>
    <n v="0"/>
    <n v="0"/>
    <n v="983600"/>
    <n v="0"/>
    <n v="0"/>
    <n v="0"/>
    <n v="0"/>
    <n v="0"/>
    <n v="0"/>
    <n v="5930364"/>
    <n v="0"/>
    <n v="68400"/>
    <n v="135507857"/>
    <n v="0"/>
    <n v="1068036"/>
    <n v="71480731.810000002"/>
    <n v="0"/>
    <n v="0"/>
    <n v="0"/>
    <n v="0"/>
    <n v="215038988.81"/>
    <s v="OTRAS IPS"/>
    <n v="8454"/>
    <x v="6"/>
    <n v="2"/>
    <x v="0"/>
  </r>
  <r>
    <n v="900004059"/>
    <s v="E.S.E. HOSPITAL DE CASTILLA LA NUEVA"/>
    <d v="2022-12-04T00:00:00"/>
    <d v="2012-09-01T00:00:00"/>
    <d v="2022-10-31T00:00:00"/>
    <n v="127287492"/>
    <n v="286833"/>
    <n v="0"/>
    <n v="0"/>
    <n v="5984455"/>
    <n v="0"/>
    <n v="0"/>
    <n v="22544"/>
    <n v="5945957"/>
    <n v="0"/>
    <n v="0"/>
    <n v="3649869"/>
    <n v="0"/>
    <n v="23236509"/>
    <n v="36834217"/>
    <n v="0"/>
    <n v="2343327"/>
    <n v="48983781"/>
    <n v="0"/>
    <n v="0"/>
    <n v="0"/>
    <n v="0"/>
    <n v="127287492"/>
    <s v="PUBLICAS"/>
    <n v="8021"/>
    <x v="6"/>
    <n v="2"/>
    <x v="0"/>
  </r>
  <r>
    <n v="900066797"/>
    <s v="CLINICA DE LA VISION O.A.B. LTDA - VALLEDUPAR"/>
    <d v="2022-12-30T00:00:00"/>
    <d v="2015-08-01T00:00:00"/>
    <d v="2022-11-30T00:00:00"/>
    <n v="105554789"/>
    <n v="0"/>
    <n v="0"/>
    <n v="0"/>
    <n v="40073622"/>
    <n v="0"/>
    <n v="0"/>
    <n v="0"/>
    <n v="0"/>
    <n v="0"/>
    <n v="0"/>
    <n v="60000"/>
    <n v="0"/>
    <n v="16450706"/>
    <n v="19620789"/>
    <n v="0"/>
    <n v="1780678"/>
    <n v="27568994"/>
    <n v="0"/>
    <n v="0"/>
    <n v="0"/>
    <n v="0"/>
    <n v="105554789"/>
    <s v="OTRAS IPS"/>
    <n v="8471"/>
    <x v="6"/>
    <n v="2"/>
    <x v="0"/>
  </r>
  <r>
    <n v="826000261"/>
    <s v="SERVICIOS INTEGRALES DE REHABILITACION EN BOYACA LIMITADA  - SIREB LTDA.-SOGAMOSO"/>
    <d v="2022-12-17T00:00:00"/>
    <d v="2019-11-01T00:00:00"/>
    <d v="2022-11-30T00:00:00"/>
    <n v="809935961.07000005"/>
    <n v="5809013.3561000004"/>
    <n v="0"/>
    <n v="0"/>
    <n v="322871021.18000001"/>
    <n v="0"/>
    <n v="6835019"/>
    <n v="39565324"/>
    <n v="0"/>
    <n v="0"/>
    <n v="0"/>
    <n v="78685340"/>
    <n v="0"/>
    <n v="41400"/>
    <n v="13641600"/>
    <n v="40400"/>
    <n v="46118928"/>
    <n v="296327915.53390002"/>
    <n v="0"/>
    <n v="0"/>
    <n v="26620"/>
    <n v="26620"/>
    <n v="809909341.07000005"/>
    <s v=" IPS PRIORIZADAS COVID"/>
    <n v="8294"/>
    <x v="6"/>
    <n v="2"/>
    <x v="0"/>
  </r>
  <r>
    <n v="900848340"/>
    <s v="CLINICA CENTRAL DEL QUINDIO SAS"/>
    <d v="2022-12-05T00:00:00"/>
    <d v="2017-02-01T00:00:00"/>
    <d v="2022-11-30T00:00:00"/>
    <n v="196760103"/>
    <n v="23470"/>
    <n v="0"/>
    <n v="0"/>
    <n v="69579881.460000008"/>
    <n v="0"/>
    <n v="0"/>
    <n v="488386"/>
    <n v="450299"/>
    <n v="0"/>
    <n v="0"/>
    <n v="33350793"/>
    <n v="0"/>
    <n v="26457538"/>
    <n v="33239567.289999999"/>
    <n v="1083287"/>
    <n v="12721393"/>
    <n v="19365488.25"/>
    <n v="0"/>
    <n v="0"/>
    <n v="0"/>
    <n v="0"/>
    <n v="196760103"/>
    <s v=" IPS PRIORIZADAS COVID"/>
    <n v="8051"/>
    <x v="6"/>
    <n v="2"/>
    <x v="0"/>
  </r>
  <r>
    <n v="832008321"/>
    <s v="E.S.E. CENTRO DE SALUD DE TAUSA"/>
    <d v="2022-12-11T00:00:00"/>
    <d v="2019-10-01T00:00:00"/>
    <d v="2022-11-30T00:00:00"/>
    <n v="120229939.84999999"/>
    <n v="0"/>
    <n v="0"/>
    <n v="0"/>
    <n v="44516293.560000002"/>
    <n v="0"/>
    <n v="0"/>
    <n v="0"/>
    <n v="80832"/>
    <n v="0"/>
    <n v="0"/>
    <n v="51787093.950000003"/>
    <n v="0"/>
    <n v="11052061"/>
    <n v="8347022"/>
    <n v="276100"/>
    <n v="255365.24"/>
    <n v="3915172.099999994"/>
    <n v="0"/>
    <n v="0"/>
    <n v="0"/>
    <n v="0"/>
    <n v="120229939.84999999"/>
    <s v="PUBLICAS"/>
    <n v="8146"/>
    <x v="6"/>
    <n v="2"/>
    <x v="0"/>
  </r>
  <r>
    <n v="900454994"/>
    <s v="EMPRESAS MEDICAS DEL HUILA S.A.S"/>
    <d v="2022-12-06T00:00:00"/>
    <d v="2021-01-01T00:00:00"/>
    <d v="2022-11-30T00:00:00"/>
    <n v="212151379"/>
    <n v="0"/>
    <n v="0"/>
    <n v="0"/>
    <n v="166689397"/>
    <n v="0"/>
    <n v="3332160"/>
    <n v="3609840"/>
    <n v="3555564"/>
    <n v="0"/>
    <n v="0"/>
    <n v="0"/>
    <n v="0"/>
    <n v="13180603"/>
    <n v="20000"/>
    <n v="0"/>
    <n v="522500"/>
    <n v="21241315"/>
    <n v="0"/>
    <n v="0"/>
    <n v="0"/>
    <n v="0"/>
    <n v="212151379"/>
    <s v="OTRAS IPS"/>
    <n v="8071"/>
    <x v="6"/>
    <n v="2"/>
    <x v="0"/>
  </r>
  <r>
    <n v="860023999"/>
    <s v="E.S.E. HOSPITAL SAN VICENTE DE PAUL - SAN JUAN DE RIOSECO"/>
    <d v="2022-12-19T00:00:00"/>
    <d v="2019-08-01T00:00:00"/>
    <d v="2022-11-30T00:00:00"/>
    <n v="38244717.039999999"/>
    <n v="48528"/>
    <n v="0"/>
    <n v="0"/>
    <n v="1948300"/>
    <n v="0"/>
    <n v="0"/>
    <n v="0"/>
    <n v="0"/>
    <n v="0"/>
    <n v="0"/>
    <n v="314700"/>
    <n v="0"/>
    <n v="8512638"/>
    <n v="19725086"/>
    <n v="0"/>
    <n v="1748540"/>
    <n v="5946925.0399999991"/>
    <n v="0"/>
    <n v="0"/>
    <n v="0"/>
    <n v="0"/>
    <n v="38244717.039999999"/>
    <s v="PUBLICAS"/>
    <n v="8334"/>
    <x v="6"/>
    <n v="2"/>
    <x v="0"/>
  </r>
  <r>
    <n v="900211477"/>
    <s v="E.S.E. RAFAEL TOVAR POVEDA-BELEN DE LOS ANDAQUIES"/>
    <d v="2022-12-29T00:00:00"/>
    <d v="2018-05-01T00:00:00"/>
    <d v="2022-11-30T00:00:00"/>
    <n v="31218795"/>
    <n v="0"/>
    <n v="0"/>
    <n v="0"/>
    <n v="3286249"/>
    <n v="0"/>
    <n v="0"/>
    <n v="0"/>
    <n v="199423"/>
    <n v="0"/>
    <n v="0"/>
    <n v="1419635"/>
    <n v="0"/>
    <n v="7940074"/>
    <n v="2029915"/>
    <n v="0"/>
    <n v="12284149"/>
    <n v="4059350"/>
    <n v="0"/>
    <n v="0"/>
    <n v="0"/>
    <n v="0"/>
    <n v="31218795"/>
    <s v="OTRAS IPS"/>
    <n v="8464"/>
    <x v="6"/>
    <n v="2"/>
    <x v="0"/>
  </r>
  <r>
    <n v="891501676"/>
    <s v="HOSPITAL SUSANA LOPEZ DE VALENCIA"/>
    <d v="2022-12-17T00:00:00"/>
    <d v="2019-12-01T00:00:00"/>
    <d v="2022-11-30T00:00:00"/>
    <n v="138522391.72999999"/>
    <n v="0"/>
    <n v="0"/>
    <n v="0"/>
    <n v="85733265"/>
    <n v="0"/>
    <n v="0"/>
    <n v="2523372"/>
    <n v="623824"/>
    <n v="0"/>
    <n v="0"/>
    <n v="12709204"/>
    <n v="0"/>
    <n v="27930140"/>
    <n v="2250041"/>
    <n v="0"/>
    <n v="3783490"/>
    <n v="2969055.7299999893"/>
    <n v="0"/>
    <n v="0"/>
    <n v="0"/>
    <n v="0"/>
    <n v="138522391.72999999"/>
    <s v="PUBLICAS"/>
    <n v="8297"/>
    <x v="6"/>
    <n v="2"/>
    <x v="0"/>
  </r>
  <r>
    <n v="900109866"/>
    <s v="ARCANGELES FUNDACION PARA LA REHABILITACION INTEGRAL"/>
    <d v="2022-12-06T00:00:00"/>
    <d v="2021-02-01T00:00:00"/>
    <d v="2022-11-30T00:00:00"/>
    <n v="463415053.27999997"/>
    <n v="16319557.34"/>
    <n v="0"/>
    <n v="0"/>
    <n v="383495733.30000001"/>
    <n v="0"/>
    <n v="0"/>
    <n v="193040"/>
    <n v="0"/>
    <n v="0"/>
    <n v="0"/>
    <n v="1431760"/>
    <n v="0"/>
    <n v="0"/>
    <n v="2583745"/>
    <n v="313303"/>
    <n v="56284390"/>
    <n v="2793524.6399999857"/>
    <n v="0"/>
    <n v="0"/>
    <n v="0"/>
    <n v="0"/>
    <n v="463415053.27999997"/>
    <s v="OTRAS IPS"/>
    <n v="8075"/>
    <x v="6"/>
    <n v="2"/>
    <x v="0"/>
  </r>
  <r>
    <n v="900823956"/>
    <s v="UT UNIDAD ONCOLOGICA Y DE RADIOTERAPIA"/>
    <d v="2022-12-30T00:00:00"/>
    <d v="2019-09-01T00:00:00"/>
    <d v="2022-11-30T00:00:00"/>
    <n v="460322486"/>
    <n v="0"/>
    <n v="0"/>
    <n v="0"/>
    <n v="141219140"/>
    <n v="0"/>
    <n v="199771"/>
    <n v="0"/>
    <n v="0"/>
    <n v="0"/>
    <n v="0"/>
    <n v="810656"/>
    <n v="0"/>
    <n v="51600202"/>
    <n v="60193223"/>
    <n v="0"/>
    <n v="22833628"/>
    <n v="183465866"/>
    <n v="0"/>
    <n v="0"/>
    <n v="0"/>
    <n v="0"/>
    <n v="460322486"/>
    <s v="OTRAS IPS"/>
    <n v="8474"/>
    <x v="6"/>
    <n v="2"/>
    <x v="0"/>
  </r>
  <r>
    <n v="900371613"/>
    <s v="INVERSIONES MEDICAS DE LOS ANDES S.A.S. TUNJA -CLINICA DE LOS ANDES IPS"/>
    <d v="2022-12-20T00:00:00"/>
    <d v="2021-04-01T00:00:00"/>
    <d v="2022-11-30T00:00:00"/>
    <n v="159409381"/>
    <n v="251929"/>
    <n v="0"/>
    <n v="0"/>
    <n v="96321604.039999992"/>
    <n v="0"/>
    <n v="0"/>
    <n v="4037999"/>
    <n v="670640"/>
    <n v="0"/>
    <n v="0"/>
    <n v="27008502"/>
    <n v="0"/>
    <n v="26164367"/>
    <n v="80832"/>
    <n v="0"/>
    <n v="59700"/>
    <n v="4813807.9600000083"/>
    <n v="0"/>
    <n v="0"/>
    <n v="18958"/>
    <m/>
    <n v="159409381"/>
    <s v="OTRAS IPS"/>
    <n v="8349"/>
    <x v="6"/>
    <n v="2"/>
    <x v="0"/>
  </r>
  <r>
    <n v="900558595"/>
    <s v="FUNDACION MEDICA CAMPBELL"/>
    <d v="2022-12-30T00:00:00"/>
    <d v="2021-06-01T00:00:00"/>
    <d v="2022-09-30T00:00:00"/>
    <n v="9876836"/>
    <n v="0"/>
    <n v="0"/>
    <n v="0"/>
    <n v="3344480"/>
    <n v="0"/>
    <n v="0"/>
    <n v="0"/>
    <n v="0"/>
    <n v="0"/>
    <n v="0"/>
    <n v="0"/>
    <n v="0"/>
    <n v="1500019"/>
    <n v="1559274"/>
    <n v="0"/>
    <n v="0"/>
    <n v="3473063"/>
    <n v="0"/>
    <n v="0"/>
    <n v="0"/>
    <n v="0"/>
    <n v="9876836"/>
    <s v="OTRAS IPS"/>
    <n v="8470"/>
    <x v="6"/>
    <n v="2"/>
    <x v="0"/>
  </r>
  <r>
    <n v="828000386"/>
    <s v="ESE HOSPITAL COMUNAL  MALVINAS"/>
    <d v="2022-12-05T00:00:00"/>
    <d v="2020-01-01T00:00:00"/>
    <d v="2022-11-30T00:00:00"/>
    <n v="6494637"/>
    <n v="0"/>
    <n v="0"/>
    <n v="0"/>
    <n v="1751959"/>
    <n v="0"/>
    <n v="0"/>
    <n v="0"/>
    <n v="495952"/>
    <n v="0"/>
    <n v="0"/>
    <n v="60000"/>
    <n v="0"/>
    <n v="199100"/>
    <n v="3450996"/>
    <n v="0"/>
    <n v="0"/>
    <n v="536630"/>
    <n v="0"/>
    <n v="0"/>
    <n v="0"/>
    <n v="0"/>
    <n v="6494637"/>
    <s v="PUBLICAS"/>
    <n v="8027"/>
    <x v="6"/>
    <n v="2"/>
    <x v="0"/>
  </r>
  <r>
    <n v="832001794"/>
    <s v="E.S.E. EMPRESA DE SALUD DE SOACHA"/>
    <d v="2022-12-17T00:00:00"/>
    <d v="2020-06-01T00:00:00"/>
    <d v="2022-10-31T00:00:00"/>
    <n v="14948399"/>
    <n v="0"/>
    <n v="0"/>
    <n v="0"/>
    <n v="0"/>
    <n v="0"/>
    <n v="0"/>
    <n v="0"/>
    <n v="0"/>
    <n v="0"/>
    <n v="0"/>
    <n v="2351800"/>
    <n v="0"/>
    <n v="501530"/>
    <n v="5430900"/>
    <n v="0"/>
    <n v="6279600"/>
    <n v="384569"/>
    <n v="0"/>
    <n v="0"/>
    <n v="0"/>
    <n v="0"/>
    <n v="14948399"/>
    <s v="OTRAS IPS"/>
    <n v="8312"/>
    <x v="6"/>
    <n v="2"/>
    <x v="0"/>
  </r>
  <r>
    <n v="900145572"/>
    <s v="EMPRESA SOCIAL DEL ESTADO ESE SUR- ORIENTE - HOSPITAL NIVEL I DE LA VEGA"/>
    <d v="2022-12-26T00:00:00"/>
    <d v="2010-01-01T00:00:00"/>
    <d v="2022-11-30T00:00:00"/>
    <n v="8991432"/>
    <n v="0"/>
    <n v="0"/>
    <n v="0"/>
    <n v="0"/>
    <n v="0"/>
    <n v="0"/>
    <n v="0"/>
    <n v="0"/>
    <n v="0"/>
    <n v="0"/>
    <n v="0"/>
    <n v="0"/>
    <n v="485802"/>
    <n v="609803"/>
    <n v="0"/>
    <n v="3716858"/>
    <n v="4178969"/>
    <n v="0"/>
    <n v="0"/>
    <n v="0"/>
    <n v="50459221.670000002"/>
    <n v="-41467789.670000002"/>
    <s v="PUBLICAS"/>
    <n v="8389"/>
    <x v="6"/>
    <n v="2"/>
    <x v="0"/>
  </r>
  <r>
    <n v="820003435"/>
    <s v="EMPRESA SOCIAL DEL ESTADO CENTRO DE SALUD DE TOGUI"/>
    <d v="2022-12-07T00:00:00"/>
    <d v="2020-05-01T00:00:00"/>
    <d v="2022-11-30T00:00:00"/>
    <n v="2658882.6800000002"/>
    <n v="0"/>
    <n v="0"/>
    <n v="0"/>
    <n v="20800"/>
    <n v="0"/>
    <n v="0"/>
    <n v="0"/>
    <n v="0"/>
    <n v="0"/>
    <n v="0"/>
    <n v="152200"/>
    <n v="0"/>
    <n v="599660"/>
    <n v="777327.62"/>
    <n v="0"/>
    <n v="600602"/>
    <n v="508293.06000000006"/>
    <n v="0"/>
    <n v="0"/>
    <n v="0"/>
    <n v="0"/>
    <n v="2658882.6800000002"/>
    <s v="PUBLICAS"/>
    <n v="8079"/>
    <x v="6"/>
    <n v="2"/>
    <x v="0"/>
  </r>
  <r>
    <n v="900249014"/>
    <s v="CLINICA COLOMBIANA DEL RIÐON S.A"/>
    <d v="2022-12-11T00:00:00"/>
    <d v="2022-02-01T00:00:00"/>
    <d v="2022-11-30T00:00:00"/>
    <n v="54576922"/>
    <n v="0"/>
    <n v="0"/>
    <n v="0"/>
    <n v="38632846"/>
    <n v="0"/>
    <n v="0"/>
    <n v="0"/>
    <n v="0"/>
    <n v="0"/>
    <n v="0"/>
    <n v="0"/>
    <n v="0"/>
    <n v="0"/>
    <n v="11169230"/>
    <n v="0"/>
    <n v="0"/>
    <n v="4774846"/>
    <n v="0"/>
    <n v="0"/>
    <n v="0"/>
    <n v="0"/>
    <n v="54576922"/>
    <s v="OTRAS IPS"/>
    <n v="8148"/>
    <x v="6"/>
    <n v="2"/>
    <x v="0"/>
  </r>
  <r>
    <n v="900306367"/>
    <s v="BIOGENETICA DIAGNOSTICA SAS"/>
    <d v="2022-12-17T00:00:00"/>
    <d v="2022-11-01T00:00:00"/>
    <d v="2022-11-30T00:00:00"/>
    <n v="2840080"/>
    <n v="0"/>
    <n v="0"/>
    <n v="0"/>
    <n v="2842000"/>
    <n v="0"/>
    <n v="0"/>
    <n v="0"/>
    <n v="0"/>
    <n v="0"/>
    <n v="0"/>
    <n v="0"/>
    <n v="0"/>
    <n v="0"/>
    <n v="0"/>
    <n v="0"/>
    <n v="0"/>
    <n v="-1920"/>
    <n v="0"/>
    <n v="0"/>
    <n v="0"/>
    <n v="0"/>
    <n v="2840080"/>
    <s v="OTRAS IPS"/>
    <n v="8313"/>
    <x v="6"/>
    <n v="2"/>
    <x v="0"/>
  </r>
  <r>
    <n v="900893306"/>
    <s v="NEUROCESAR SAS"/>
    <d v="2022-12-05T00:00:00"/>
    <d v="2022-08-01T00:00:00"/>
    <d v="2022-10-31T00:00:00"/>
    <n v="19701474"/>
    <n v="0"/>
    <n v="0"/>
    <n v="0"/>
    <n v="8031038"/>
    <n v="0"/>
    <n v="0"/>
    <n v="0"/>
    <n v="0"/>
    <n v="0"/>
    <n v="0"/>
    <n v="0"/>
    <n v="0"/>
    <n v="0"/>
    <n v="45000"/>
    <n v="0"/>
    <n v="75000"/>
    <n v="11550436"/>
    <n v="0"/>
    <n v="0"/>
    <n v="0"/>
    <n v="0"/>
    <n v="19701474"/>
    <s v="OTRAS IPS"/>
    <n v="8061"/>
    <x v="6"/>
    <n v="2"/>
    <x v="0"/>
  </r>
  <r>
    <n v="900309444"/>
    <s v="HOSPICLINIC DE COLOMBIA S.A.S."/>
    <d v="2022-12-23T00:00:00"/>
    <d v="2022-10-01T00:00:00"/>
    <d v="2022-11-30T00:00:00"/>
    <n v="10394405"/>
    <n v="0"/>
    <n v="0"/>
    <n v="0"/>
    <n v="6949756"/>
    <n v="0"/>
    <n v="0"/>
    <n v="0"/>
    <n v="0"/>
    <n v="0"/>
    <n v="0"/>
    <n v="0"/>
    <n v="0"/>
    <n v="3444649"/>
    <n v="0"/>
    <n v="0"/>
    <n v="0"/>
    <n v="0"/>
    <n v="0"/>
    <n v="0"/>
    <n v="0"/>
    <n v="0"/>
    <n v="10394405"/>
    <s v="OTRAS IPS"/>
    <n v="8398"/>
    <x v="6"/>
    <n v="2"/>
    <x v="0"/>
  </r>
  <r>
    <n v="890307200"/>
    <s v="CENTRO MEDICO IMBANACO DE CALI S.A."/>
    <d v="2022-12-27T00:00:00"/>
    <d v="2021-04-01T00:00:00"/>
    <d v="2022-11-30T00:00:00"/>
    <n v="438200666.43000001"/>
    <n v="0"/>
    <n v="0"/>
    <n v="0"/>
    <n v="75816535.409999996"/>
    <n v="17473271"/>
    <n v="0"/>
    <n v="40983455"/>
    <n v="1373065"/>
    <n v="0"/>
    <n v="0"/>
    <n v="0"/>
    <n v="0"/>
    <n v="31102802"/>
    <n v="152186718"/>
    <n v="0"/>
    <n v="0"/>
    <n v="119264820.02000004"/>
    <n v="0"/>
    <n v="0"/>
    <n v="0"/>
    <n v="0"/>
    <n v="438200666.43000001"/>
    <s v="OTRAS IPS"/>
    <n v="8430"/>
    <x v="6"/>
    <n v="2"/>
    <x v="0"/>
  </r>
  <r>
    <n v="900171211"/>
    <s v="GLOBAL LIFE AMBULANCIAS S A S - BOGOTA"/>
    <d v="2022-12-26T00:00:00"/>
    <d v="2018-01-01T00:00:00"/>
    <d v="2022-11-30T00:00:00"/>
    <n v="3602377966"/>
    <n v="2389658"/>
    <n v="0"/>
    <n v="0"/>
    <n v="938254853.46000004"/>
    <n v="0"/>
    <n v="21796756"/>
    <n v="8380349"/>
    <n v="505727174"/>
    <n v="0"/>
    <n v="47170"/>
    <n v="163115208"/>
    <n v="0"/>
    <n v="33719535"/>
    <n v="555570692"/>
    <n v="39248148"/>
    <n v="636233790"/>
    <n v="697894632.53999996"/>
    <n v="0"/>
    <n v="0"/>
    <n v="110438184"/>
    <n v="110438184"/>
    <n v="3491939782"/>
    <s v=" IPS PRIORIZADAS COVID"/>
    <n v="8423"/>
    <x v="6"/>
    <n v="2"/>
    <x v="0"/>
  </r>
  <r>
    <n v="891800395"/>
    <s v="HOSPITAL REGIONAL DE MONIQUIRA ESE"/>
    <d v="2022-12-28T00:00:00"/>
    <d v="2020-01-01T00:00:00"/>
    <d v="2022-11-30T00:00:00"/>
    <n v="3777944631.25"/>
    <n v="397565"/>
    <n v="0"/>
    <n v="0"/>
    <n v="536602565"/>
    <n v="0"/>
    <n v="62850"/>
    <n v="937745"/>
    <n v="24769654"/>
    <n v="0"/>
    <n v="0"/>
    <n v="704985020.80999994"/>
    <n v="0"/>
    <n v="275896361"/>
    <n v="539205158.14999998"/>
    <n v="1995488"/>
    <n v="286872098.92000002"/>
    <n v="1406220125.3699999"/>
    <n v="0"/>
    <n v="0"/>
    <n v="2433925"/>
    <n v="1086337"/>
    <n v="3776858294.25"/>
    <s v="PUBLICAS"/>
    <n v="8458"/>
    <x v="6"/>
    <n v="2"/>
    <x v="0"/>
  </r>
  <r>
    <n v="900587996"/>
    <s v="PROCARDIO SERVICIOS MEDICOS INTEGRALES LTDA"/>
    <d v="2022-12-20T00:00:00"/>
    <d v="2019-01-01T00:00:00"/>
    <d v="2022-09-30T00:00:00"/>
    <n v="188556552"/>
    <n v="0"/>
    <n v="0"/>
    <n v="0"/>
    <n v="109340826.44"/>
    <n v="0"/>
    <n v="0"/>
    <n v="0"/>
    <n v="0"/>
    <n v="0"/>
    <n v="0"/>
    <n v="0"/>
    <n v="0"/>
    <n v="59831808"/>
    <n v="4654629"/>
    <n v="0"/>
    <n v="11367300"/>
    <n v="3361988.5600000024"/>
    <n v="0"/>
    <n v="0"/>
    <n v="0"/>
    <n v="0"/>
    <n v="188556552"/>
    <s v="OTRAS IPS"/>
    <n v="8355"/>
    <x v="6"/>
    <n v="2"/>
    <x v="0"/>
  </r>
  <r>
    <n v="900013381"/>
    <s v="SOCIEDAD MEDICA DE ESPECIALISTAS DIAGNOSTICO E IMAGENOLOGIA MEDSALUD LIMITADA SEDE 1"/>
    <d v="2022-12-01T00:00:00"/>
    <d v="2016-01-01T00:00:00"/>
    <d v="2022-10-31T00:00:00"/>
    <n v="971368614"/>
    <n v="4983148"/>
    <n v="0"/>
    <n v="0"/>
    <n v="673739951.34000003"/>
    <n v="0"/>
    <n v="0"/>
    <n v="97900"/>
    <n v="0"/>
    <n v="0"/>
    <n v="0"/>
    <n v="93155145"/>
    <n v="0"/>
    <n v="12267765"/>
    <n v="10884697"/>
    <n v="0"/>
    <n v="9073909"/>
    <n v="167166098.65999997"/>
    <n v="0"/>
    <n v="0"/>
    <n v="31500"/>
    <n v="31500"/>
    <n v="971337114"/>
    <s v="OTRAS DOMICILIARIAS"/>
    <n v="7960"/>
    <x v="6"/>
    <n v="2"/>
    <x v="0"/>
  </r>
  <r>
    <n v="891856507"/>
    <s v="SOCIEDAD CLINICA BOYACA LIMITADA"/>
    <d v="2022-12-16T00:00:00"/>
    <s v="01/04/2011"/>
    <s v="30/11/2022"/>
    <n v="1349085917"/>
    <n v="621869"/>
    <n v="0"/>
    <n v="0"/>
    <n v="672588558"/>
    <n v="0"/>
    <n v="2010571"/>
    <n v="1625758"/>
    <n v="39603166"/>
    <n v="0"/>
    <n v="0"/>
    <n v="135640111"/>
    <n v="0"/>
    <n v="270726485"/>
    <n v="45911786"/>
    <n v="80648"/>
    <n v="66654539"/>
    <n v="113622426"/>
    <n v="0"/>
    <n v="0"/>
    <n v="8707267"/>
    <n v="8707267"/>
    <n v="1340378650"/>
    <s v="OTRAS IPS"/>
    <n v="8277"/>
    <x v="6"/>
    <n v="2"/>
    <x v="0"/>
  </r>
  <r>
    <n v="805011262"/>
    <s v="RTS SUCURSAL CARDIOINFANTIL"/>
    <d v="2022-12-23T00:00:00"/>
    <d v="2019-01-01T00:00:00"/>
    <d v="2022-11-30T00:00:00"/>
    <n v="5888069229"/>
    <n v="0"/>
    <n v="0"/>
    <n v="0"/>
    <n v="3326994791.73"/>
    <n v="0"/>
    <n v="0"/>
    <n v="0"/>
    <n v="0"/>
    <n v="0"/>
    <n v="0"/>
    <n v="1191010718"/>
    <n v="0"/>
    <n v="280810124"/>
    <n v="81666545"/>
    <n v="1893751"/>
    <n v="5803351"/>
    <n v="999889948.27000046"/>
    <n v="0"/>
    <n v="0"/>
    <n v="0"/>
    <n v="0"/>
    <n v="5888069229"/>
    <s v="65 IPS"/>
    <n v="8384"/>
    <x v="6"/>
    <n v="2"/>
    <x v="0"/>
  </r>
  <r>
    <n v="892300708"/>
    <s v="CLINICA VALLEDUPAR S.A"/>
    <d v="2022-12-21T00:00:00"/>
    <d v="2018-11-01T00:00:00"/>
    <d v="2022-11-30T00:00:00"/>
    <n v="2472525516.8400002"/>
    <n v="52647461.399999999"/>
    <n v="0"/>
    <n v="0"/>
    <n v="891080701.25999999"/>
    <n v="0"/>
    <n v="7508884"/>
    <n v="5072234"/>
    <n v="147000"/>
    <n v="0"/>
    <n v="0"/>
    <n v="225827143"/>
    <n v="0"/>
    <n v="141335018"/>
    <n v="22462943"/>
    <n v="0"/>
    <n v="281472212"/>
    <n v="844971920.18000031"/>
    <n v="0"/>
    <n v="0"/>
    <n v="7520828"/>
    <n v="7520828"/>
    <n v="2465004688.8400002"/>
    <s v="OTRAS IPS"/>
    <n v="8375"/>
    <x v="6"/>
    <n v="2"/>
    <x v="0"/>
  </r>
  <r>
    <n v="800174851"/>
    <s v="SOCIEDAD MEDICO QUIRURGICA NUESTRA SEÐORA DE BELEN DE FUSAGASUGA SAS"/>
    <d v="2022-12-23T00:00:00"/>
    <d v="2019-02-01T00:00:00"/>
    <d v="2022-11-30T00:00:00"/>
    <n v="2721024621.4699998"/>
    <n v="2449804"/>
    <n v="0"/>
    <n v="0"/>
    <n v="1555541168.5799999"/>
    <n v="1377139"/>
    <n v="18581053"/>
    <n v="25407070.390000001"/>
    <n v="62469014"/>
    <n v="0"/>
    <n v="208200"/>
    <n v="329073595"/>
    <n v="0"/>
    <n v="151160848"/>
    <n v="110483559"/>
    <n v="666202"/>
    <n v="2680102"/>
    <n v="460926866.49999952"/>
    <n v="0"/>
    <n v="0"/>
    <n v="965132"/>
    <n v="965132"/>
    <n v="2720059489.4699998"/>
    <s v="OTRAS IPS"/>
    <n v="8386"/>
    <x v="6"/>
    <n v="2"/>
    <x v="0"/>
  </r>
  <r>
    <n v="890701033"/>
    <s v="HOSPITAL SAN RAFAEL - EMPRESA SOCIAL DEL ESTADO - ESPINAL"/>
    <d v="2022-12-28T00:00:00"/>
    <d v="2018-09-01T00:00:00"/>
    <d v="2022-11-30T00:00:00"/>
    <n v="7661224069"/>
    <n v="124141.99999999983"/>
    <n v="0"/>
    <n v="0"/>
    <n v="968570394.00999999"/>
    <n v="16287"/>
    <n v="152364"/>
    <n v="3071549"/>
    <n v="6942635"/>
    <n v="0"/>
    <n v="0"/>
    <n v="571342859"/>
    <n v="0"/>
    <n v="285447317"/>
    <n v="2471303547"/>
    <n v="0"/>
    <n v="259229962"/>
    <n v="3095023012.9899998"/>
    <n v="0"/>
    <n v="0"/>
    <n v="1472498"/>
    <n v="1472498"/>
    <n v="7659751571"/>
    <s v="PUBLICAS"/>
    <n v="8451"/>
    <x v="6"/>
    <n v="2"/>
    <x v="0"/>
  </r>
  <r>
    <n v="900179340"/>
    <s v="CENTRO DE CIRUGIA LAPAROSCOPICA Y ENDOSCOPIA DIGESTIVA DEL CESAR LTDA - CECILED LTDA"/>
    <d v="2022-12-01T00:00:00"/>
    <d v="2015-08-01T00:00:00"/>
    <d v="2022-09-30T00:00:00"/>
    <n v="74648142"/>
    <n v="0"/>
    <n v="0"/>
    <n v="0"/>
    <n v="0"/>
    <n v="0"/>
    <n v="0"/>
    <n v="0"/>
    <n v="0"/>
    <n v="0"/>
    <n v="0"/>
    <n v="0"/>
    <n v="0"/>
    <n v="211725"/>
    <n v="28000000"/>
    <n v="0"/>
    <n v="2055631"/>
    <n v="44380786"/>
    <n v="0"/>
    <n v="0"/>
    <n v="0"/>
    <n v="0"/>
    <n v="74648142"/>
    <s v="OTRAS IPS"/>
    <n v="7975"/>
    <x v="6"/>
    <n v="2"/>
    <x v="0"/>
  </r>
  <r>
    <n v="800089364"/>
    <s v="INSTITUTO DE CORNEA S A S"/>
    <d v="2022-12-06T00:00:00"/>
    <d v="2022-01-01T00:00:00"/>
    <d v="2022-10-31T00:00:00"/>
    <n v="75266270"/>
    <n v="0"/>
    <n v="0"/>
    <n v="0"/>
    <n v="37844438.240000002"/>
    <n v="0"/>
    <n v="0"/>
    <n v="0"/>
    <n v="0"/>
    <n v="0"/>
    <n v="3260205"/>
    <n v="12680000"/>
    <n v="0"/>
    <n v="576448"/>
    <n v="13560183"/>
    <n v="0"/>
    <n v="5822530"/>
    <n v="1522465.7599999905"/>
    <n v="0"/>
    <n v="0"/>
    <n v="0"/>
    <n v="0"/>
    <n v="75266270"/>
    <s v="OTRAS IPS"/>
    <n v="8054"/>
    <x v="6"/>
    <n v="2"/>
    <x v="0"/>
  </r>
  <r>
    <n v="830002272"/>
    <s v="SERVIMED"/>
    <d v="2022-12-09T00:00:00"/>
    <d v="2017-09-01T00:00:00"/>
    <d v="2019-09-30T00:00:00"/>
    <n v="77607150"/>
    <n v="68147"/>
    <n v="0"/>
    <n v="0"/>
    <n v="98122"/>
    <n v="0"/>
    <n v="0"/>
    <n v="0"/>
    <n v="0"/>
    <n v="0"/>
    <n v="0"/>
    <n v="0"/>
    <n v="0"/>
    <n v="0"/>
    <n v="0"/>
    <n v="0"/>
    <n v="0"/>
    <n v="77440881"/>
    <n v="0"/>
    <n v="0"/>
    <n v="0"/>
    <n v="0"/>
    <n v="77607150"/>
    <s v="PUBLICAS"/>
    <n v="8123"/>
    <x v="6"/>
    <n v="2"/>
    <x v="1"/>
  </r>
  <r>
    <n v="900482242"/>
    <s v="CENTRO HOSPITALARIO SERENA DEL MAR S.A."/>
    <d v="2022-12-11T00:00:00"/>
    <d v="2020-02-01T00:00:00"/>
    <d v="2022-09-30T00:00:00"/>
    <n v="190066754"/>
    <n v="11613451"/>
    <n v="0"/>
    <n v="0"/>
    <n v="0"/>
    <n v="0"/>
    <n v="0"/>
    <n v="0"/>
    <n v="0"/>
    <n v="0"/>
    <n v="0"/>
    <n v="149577805"/>
    <n v="0"/>
    <n v="9302709"/>
    <n v="14502802"/>
    <n v="5081087"/>
    <n v="0"/>
    <n v="-11100"/>
    <n v="0"/>
    <n v="0"/>
    <n v="0"/>
    <n v="0"/>
    <n v="190066754"/>
    <s v="OTRAS IPS"/>
    <n v="8137"/>
    <x v="6"/>
    <n v="2"/>
    <x v="0"/>
  </r>
  <r>
    <n v="890000600"/>
    <s v="E.S.E. HOSPITAL LA MISERICORDIA- CALARCA"/>
    <d v="2022-12-14T00:00:00"/>
    <d v="2009-02-01T00:00:00"/>
    <d v="2022-11-30T00:00:00"/>
    <n v="59785140"/>
    <n v="201968"/>
    <n v="0"/>
    <n v="0"/>
    <n v="13785883.789999999"/>
    <n v="0"/>
    <n v="0"/>
    <n v="0"/>
    <n v="0"/>
    <n v="0"/>
    <n v="0"/>
    <n v="3250152"/>
    <n v="0"/>
    <n v="9527207"/>
    <n v="18715555"/>
    <n v="103434"/>
    <n v="10524407"/>
    <n v="3676533.2100000009"/>
    <n v="0"/>
    <n v="0"/>
    <n v="0"/>
    <n v="0"/>
    <n v="59785140"/>
    <s v="PUBLICAS"/>
    <n v="8241"/>
    <x v="6"/>
    <n v="2"/>
    <x v="0"/>
  </r>
  <r>
    <n v="900355585"/>
    <s v="RAYOS X DEL HUILA SAS"/>
    <d v="2022-12-16T00:00:00"/>
    <s v="01/03/2020"/>
    <s v="31/10/2022"/>
    <n v="111404785"/>
    <n v="0"/>
    <n v="0"/>
    <n v="0"/>
    <n v="40281715"/>
    <n v="0"/>
    <n v="0"/>
    <n v="0"/>
    <n v="0"/>
    <n v="0"/>
    <n v="0"/>
    <n v="0"/>
    <n v="0"/>
    <n v="11096143"/>
    <n v="10873385"/>
    <n v="0"/>
    <n v="10880351"/>
    <n v="38273191"/>
    <n v="0"/>
    <n v="0"/>
    <n v="0"/>
    <n v="0"/>
    <n v="111404785"/>
    <s v="OTRAS IPS"/>
    <n v="8283"/>
    <x v="6"/>
    <n v="2"/>
    <x v="0"/>
  </r>
  <r>
    <n v="860007373"/>
    <s v="FUNDACION HOSPITAL SAN CARLOS"/>
    <d v="2022-12-14T00:00:00"/>
    <s v="01/05/2016"/>
    <s v="30/11/2022"/>
    <n v="6816241157"/>
    <n v="584845"/>
    <n v="0"/>
    <n v="0"/>
    <n v="36541496"/>
    <n v="1582130"/>
    <n v="401927534"/>
    <n v="88710448"/>
    <n v="11032904"/>
    <n v="0"/>
    <n v="0"/>
    <n v="755557"/>
    <n v="0"/>
    <n v="12962547"/>
    <n v="121829638"/>
    <n v="80832"/>
    <n v="59526056"/>
    <n v="6080707170"/>
    <n v="0"/>
    <n v="0"/>
    <n v="328866625"/>
    <n v="328866625"/>
    <n v="6487374532"/>
    <s v="65 IPS"/>
    <n v="8226"/>
    <x v="6"/>
    <n v="2"/>
    <x v="1"/>
  </r>
  <r>
    <n v="899999123"/>
    <s v="FUNDACION HOSPITAL LA MISERICORDIA"/>
    <d v="2022-12-14T00:00:00"/>
    <s v="01/11/2016"/>
    <s v="30/11/2022"/>
    <n v="34629625448"/>
    <n v="28315008"/>
    <n v="0"/>
    <n v="0"/>
    <n v="10161124283"/>
    <n v="125246"/>
    <n v="1511720313"/>
    <n v="1352831459"/>
    <n v="94083745"/>
    <n v="328153"/>
    <n v="0"/>
    <n v="4000248285"/>
    <n v="0"/>
    <n v="1746401195"/>
    <n v="3166440573"/>
    <n v="3249166821"/>
    <n v="5680542227"/>
    <n v="3638298140"/>
    <n v="0"/>
    <n v="0"/>
    <n v="995287356"/>
    <n v="995287356"/>
    <n v="33634338092"/>
    <s v="65 IPS"/>
    <n v="8221"/>
    <x v="6"/>
    <n v="2"/>
    <x v="0"/>
  </r>
  <r>
    <n v="890706833"/>
    <s v="E.S.E. HOSPITAL FEDERICO LLERAS ACOSTA"/>
    <d v="2022-12-13T00:00:00"/>
    <s v="01/02/2020"/>
    <s v="31/01/2022"/>
    <n v="1186695312"/>
    <n v="208392"/>
    <n v="0"/>
    <n v="0"/>
    <n v="17898220"/>
    <n v="30576"/>
    <n v="8974531"/>
    <n v="19864537"/>
    <n v="0"/>
    <n v="0"/>
    <n v="0"/>
    <n v="29678929"/>
    <n v="0"/>
    <n v="119542"/>
    <n v="2150653"/>
    <n v="0"/>
    <n v="6979587"/>
    <n v="1100790345"/>
    <n v="0"/>
    <n v="0"/>
    <n v="1050966"/>
    <n v="1050966"/>
    <n v="1185644346"/>
    <s v="PUBLICAS"/>
    <n v="8215"/>
    <x v="6"/>
    <n v="2"/>
    <x v="1"/>
  </r>
  <r>
    <n v="890980757"/>
    <s v="E.S.E. HOSPITAL CESAR URIBE PIEDRAHITA"/>
    <d v="2022-12-12T00:00:00"/>
    <s v="01/10/2020"/>
    <s v="30/06/2022"/>
    <n v="76804943"/>
    <n v="0"/>
    <n v="0"/>
    <n v="0"/>
    <n v="6615260"/>
    <n v="0"/>
    <n v="2400"/>
    <n v="2150"/>
    <n v="190000"/>
    <n v="0"/>
    <n v="0"/>
    <n v="0"/>
    <n v="0"/>
    <n v="10918"/>
    <n v="31508511"/>
    <n v="0"/>
    <n v="17842290"/>
    <n v="20633414"/>
    <n v="0"/>
    <n v="0"/>
    <n v="4874025"/>
    <n v="4874025"/>
    <n v="71930918"/>
    <s v="PUBLICAS"/>
    <n v="8177"/>
    <x v="6"/>
    <n v="2"/>
    <x v="1"/>
  </r>
  <r>
    <n v="890980757"/>
    <s v="E.S.E. HOSPITAL CESAR URIBE PIEDRAHITA"/>
    <d v="2022-12-12T00:00:00"/>
    <s v="01/01/2018"/>
    <s v="31/01/2021"/>
    <n v="21822467"/>
    <n v="1500"/>
    <n v="0"/>
    <n v="0"/>
    <n v="1370040"/>
    <n v="0"/>
    <n v="0"/>
    <n v="0"/>
    <n v="0"/>
    <n v="0"/>
    <n v="0"/>
    <n v="0"/>
    <n v="0"/>
    <n v="0"/>
    <n v="0"/>
    <n v="0"/>
    <n v="8885668"/>
    <n v="11565259"/>
    <n v="0"/>
    <n v="0"/>
    <n v="4874025"/>
    <n v="4874025"/>
    <n v="16948442"/>
    <s v="PUBLICAS"/>
    <n v="8176"/>
    <x v="6"/>
    <n v="2"/>
    <x v="1"/>
  </r>
  <r>
    <n v="890980757"/>
    <s v="E.S.E. HOSPITAL CESAR URIBE PIEDRAHITA"/>
    <d v="2022-12-12T00:00:00"/>
    <s v="01/11/2019"/>
    <s v="31/03/2022"/>
    <n v="10893485"/>
    <n v="0"/>
    <n v="0"/>
    <n v="0"/>
    <n v="0"/>
    <n v="0"/>
    <n v="0"/>
    <n v="0"/>
    <n v="80832"/>
    <n v="0"/>
    <n v="0"/>
    <n v="0"/>
    <n v="0"/>
    <n v="0"/>
    <n v="0"/>
    <n v="0"/>
    <n v="6456953"/>
    <n v="4355700"/>
    <n v="0"/>
    <n v="0"/>
    <n v="4874025"/>
    <n v="4874025"/>
    <n v="6019460"/>
    <s v="PUBLICAS"/>
    <n v="8175"/>
    <x v="6"/>
    <n v="2"/>
    <x v="1"/>
  </r>
  <r>
    <n v="890980727"/>
    <s v="E.S.E. HOSPITAL SAN RAFAEL - GIRARDOTA"/>
    <d v="2022-12-12T00:00:00"/>
    <s v="01/04/2019"/>
    <s v="31/01/2022"/>
    <n v="4171320"/>
    <n v="0"/>
    <n v="0"/>
    <n v="0"/>
    <n v="0"/>
    <n v="0"/>
    <n v="0"/>
    <n v="0"/>
    <n v="0"/>
    <n v="0"/>
    <n v="0"/>
    <n v="0"/>
    <n v="0"/>
    <n v="0"/>
    <n v="1152830"/>
    <n v="0"/>
    <n v="855009"/>
    <n v="2163481"/>
    <n v="0"/>
    <n v="0"/>
    <n v="0"/>
    <n v="0"/>
    <n v="4171320"/>
    <s v="PUBLICAS"/>
    <n v="8168"/>
    <x v="6"/>
    <n v="2"/>
    <x v="1"/>
  </r>
  <r>
    <n v="830507718"/>
    <s v="CLINICA MEDICAL SAS"/>
    <d v="2022-12-09T00:00:00"/>
    <s v="01/09/2019"/>
    <s v="30/06/2021"/>
    <n v="3054856187"/>
    <n v="63747"/>
    <n v="0"/>
    <n v="0"/>
    <n v="5416555"/>
    <n v="0"/>
    <n v="0"/>
    <n v="61543387"/>
    <n v="2911698"/>
    <n v="0"/>
    <n v="0"/>
    <n v="0"/>
    <n v="0"/>
    <n v="0"/>
    <n v="63865427"/>
    <n v="0"/>
    <n v="50285793"/>
    <n v="2870769580"/>
    <n v="0"/>
    <n v="0"/>
    <n v="1458652"/>
    <n v="1458652"/>
    <n v="3053397535"/>
    <s v="65 IPS"/>
    <n v="8167"/>
    <x v="6"/>
    <n v="2"/>
    <x v="1"/>
  </r>
  <r>
    <n v="830507718"/>
    <s v="CLINICA MEDICAL SAS"/>
    <d v="2022-12-09T00:00:00"/>
    <s v="01/12/2019"/>
    <s v="31/01/2021"/>
    <n v="4030428257"/>
    <n v="0"/>
    <n v="0"/>
    <n v="0"/>
    <n v="110"/>
    <n v="0"/>
    <n v="0"/>
    <n v="128472"/>
    <n v="0"/>
    <n v="0"/>
    <n v="0"/>
    <n v="0"/>
    <n v="0"/>
    <n v="0"/>
    <n v="0"/>
    <n v="0"/>
    <n v="0"/>
    <n v="4030299675"/>
    <n v="0"/>
    <n v="0"/>
    <n v="1458652"/>
    <n v="1458652"/>
    <n v="4028969605"/>
    <s v="65 IPS"/>
    <n v="8166"/>
    <x v="6"/>
    <n v="2"/>
    <x v="1"/>
  </r>
  <r>
    <n v="830507718"/>
    <s v="CLINICA MEDICAL SAS"/>
    <d v="2022-12-09T00:00:00"/>
    <s v="01/01/2021"/>
    <s v="30/04/2021"/>
    <n v="3620992534"/>
    <n v="255532"/>
    <n v="0"/>
    <n v="0"/>
    <n v="0"/>
    <n v="0"/>
    <n v="0"/>
    <n v="1189577"/>
    <n v="895652"/>
    <n v="0"/>
    <n v="0"/>
    <n v="0"/>
    <n v="0"/>
    <n v="0"/>
    <n v="15968"/>
    <n v="0"/>
    <n v="0"/>
    <n v="3618635805"/>
    <n v="0"/>
    <n v="0"/>
    <n v="1458652"/>
    <n v="1458652"/>
    <n v="3619533882"/>
    <s v="65 IPS"/>
    <n v="8165"/>
    <x v="6"/>
    <n v="2"/>
    <x v="1"/>
  </r>
  <r>
    <n v="830507718"/>
    <s v="CLINICA MEDICAL SAS"/>
    <d v="2022-12-09T00:00:00"/>
    <s v="01/04/2021"/>
    <s v="31/08/2022"/>
    <n v="2389195213"/>
    <n v="0"/>
    <n v="0"/>
    <n v="0"/>
    <n v="627206"/>
    <n v="0"/>
    <n v="0"/>
    <n v="1206680"/>
    <n v="320832"/>
    <n v="0"/>
    <n v="0"/>
    <n v="0"/>
    <n v="0"/>
    <n v="0"/>
    <n v="0"/>
    <n v="0"/>
    <n v="0"/>
    <n v="2387040495"/>
    <n v="0"/>
    <n v="0"/>
    <n v="1458652"/>
    <n v="1458652"/>
    <n v="2387736561"/>
    <s v="65 IPS"/>
    <n v="8163"/>
    <x v="6"/>
    <n v="2"/>
    <x v="1"/>
  </r>
  <r>
    <n v="830507718"/>
    <s v="CLINICA MEDICAL SAS"/>
    <d v="2022-12-09T00:00:00"/>
    <s v="01/09/2015"/>
    <s v="31/10/2019"/>
    <n v="531527548"/>
    <n v="0"/>
    <n v="0"/>
    <n v="0"/>
    <n v="0"/>
    <n v="0"/>
    <n v="9038766"/>
    <n v="0"/>
    <n v="0"/>
    <n v="0"/>
    <n v="0"/>
    <n v="0"/>
    <n v="0"/>
    <n v="0"/>
    <n v="0"/>
    <n v="0"/>
    <n v="0"/>
    <n v="522488782"/>
    <n v="0"/>
    <n v="0"/>
    <n v="1458652"/>
    <n v="1458652"/>
    <n v="530068896"/>
    <s v="65 IPS"/>
    <n v="8161"/>
    <x v="6"/>
    <n v="2"/>
    <x v="1"/>
  </r>
  <r>
    <n v="830507718"/>
    <s v="CLINICA MEDICAL SAS"/>
    <d v="2022-12-09T00:00:00"/>
    <s v="01/05/2021"/>
    <s v="30/06/2021"/>
    <n v="2553515831"/>
    <n v="0"/>
    <n v="0"/>
    <n v="0"/>
    <n v="627206"/>
    <n v="0"/>
    <n v="0"/>
    <n v="966678"/>
    <n v="900322"/>
    <n v="0"/>
    <n v="0"/>
    <n v="0"/>
    <n v="0"/>
    <n v="0"/>
    <n v="0"/>
    <n v="0"/>
    <n v="0"/>
    <n v="2551021625"/>
    <n v="0"/>
    <n v="0"/>
    <n v="1458652"/>
    <n v="1458652"/>
    <n v="2552057179"/>
    <s v="65 IPS"/>
    <n v="8160"/>
    <x v="6"/>
    <n v="2"/>
    <x v="1"/>
  </r>
  <r>
    <n v="900390423"/>
    <s v="PROMOTORA CLINICA ZONA FRANCA URABA"/>
    <d v="2022-12-05T00:00:00"/>
    <s v="01/02/2021"/>
    <s v="30/09/2022"/>
    <n v="7539748"/>
    <n v="90858"/>
    <n v="0"/>
    <n v="0"/>
    <n v="517359"/>
    <n v="0"/>
    <n v="0"/>
    <n v="0"/>
    <n v="0"/>
    <n v="0"/>
    <n v="0"/>
    <n v="0"/>
    <n v="0"/>
    <n v="577381"/>
    <n v="0"/>
    <n v="0"/>
    <n v="6332174"/>
    <n v="21976"/>
    <n v="0"/>
    <n v="0"/>
    <n v="8156757"/>
    <n v="8156757"/>
    <n v="-617009"/>
    <s v="OTRAS IPS"/>
    <n v="8030"/>
    <x v="6"/>
    <n v="2"/>
    <x v="0"/>
  </r>
  <r>
    <n v="900807287"/>
    <s v="GRUPO HEALTH SAS"/>
    <d v="2022-12-19T00:00:00"/>
    <d v="2021-05-01T00:00:00"/>
    <d v="2022-10-31T00:00:00"/>
    <n v="408780461"/>
    <n v="0"/>
    <n v="0"/>
    <n v="0"/>
    <n v="353193466"/>
    <n v="0"/>
    <n v="0"/>
    <n v="546131"/>
    <n v="0"/>
    <n v="0"/>
    <n v="0"/>
    <n v="30600"/>
    <n v="0"/>
    <n v="22150097"/>
    <n v="5517028"/>
    <n v="0"/>
    <n v="0"/>
    <n v="27343139"/>
    <n v="0"/>
    <n v="0"/>
    <n v="0"/>
    <n v="0"/>
    <n v="408780461"/>
    <s v="OTRAS IPS"/>
    <n v="8321"/>
    <x v="6"/>
    <n v="2"/>
    <x v="0"/>
  </r>
  <r>
    <n v="901326019"/>
    <s v="CLINICA DE URGENCIAS DE SALUD MENTAL SAN LUCAS SAS"/>
    <d v="2022-12-12T00:00:00"/>
    <d v="2020-02-01T00:00:00"/>
    <d v="2022-09-30T00:00:00"/>
    <n v="441643288"/>
    <n v="0"/>
    <n v="0"/>
    <n v="0"/>
    <n v="56452527"/>
    <n v="0"/>
    <n v="0"/>
    <n v="203207"/>
    <n v="0"/>
    <n v="0"/>
    <n v="0"/>
    <n v="10414688"/>
    <n v="0"/>
    <n v="60496192"/>
    <n v="31469775"/>
    <n v="0"/>
    <n v="0"/>
    <n v="282606899"/>
    <n v="0"/>
    <n v="0"/>
    <n v="0"/>
    <n v="0"/>
    <n v="441643288"/>
    <s v="OTRAS IPS"/>
    <n v="8346"/>
    <x v="6"/>
    <n v="2"/>
    <x v="0"/>
  </r>
  <r>
    <n v="800210375"/>
    <s v="PROCARDIO SERVICIOS MEDICOS INTEGRALES LTDA"/>
    <d v="2022-12-23T00:00:00"/>
    <d v="2019-04-01T00:00:00"/>
    <d v="2022-10-31T00:00:00"/>
    <n v="813300004.52999997"/>
    <n v="0"/>
    <n v="0"/>
    <n v="0"/>
    <n v="62775189.369999997"/>
    <n v="921690"/>
    <n v="0"/>
    <n v="7488513.25"/>
    <n v="6608322"/>
    <n v="0"/>
    <n v="0"/>
    <n v="306574680"/>
    <n v="0"/>
    <n v="56925024"/>
    <n v="286437432.16000003"/>
    <n v="0"/>
    <n v="806215"/>
    <n v="84762938.75"/>
    <n v="0"/>
    <n v="0"/>
    <n v="43628671"/>
    <n v="43628671"/>
    <n v="769671333.52999997"/>
    <s v="65 IPS"/>
    <n v="8383"/>
    <x v="6"/>
    <n v="2"/>
    <x v="0"/>
  </r>
  <r>
    <n v="891800439"/>
    <s v="CUERPO DE BOMBEROS VOLUNTARIOS DE TUNJA"/>
    <d v="2022-12-23T00:00:00"/>
    <d v="2021-08-01T00:00:00"/>
    <d v="2022-11-30T00:00:00"/>
    <n v="13010773"/>
    <m/>
    <m/>
    <m/>
    <n v="49800"/>
    <n v="0"/>
    <n v="0"/>
    <n v="0"/>
    <n v="0"/>
    <n v="0"/>
    <n v="0"/>
    <n v="352000"/>
    <n v="0"/>
    <n v="4866582"/>
    <n v="7204433"/>
    <n v="0"/>
    <n v="0"/>
    <n v="537958"/>
    <n v="0"/>
    <n v="0"/>
    <n v="0"/>
    <n v="0"/>
    <n v="13010773"/>
    <s v="OTRAS IPS"/>
    <n v="8385"/>
    <x v="6"/>
    <n v="2"/>
    <x v="0"/>
  </r>
  <r>
    <n v="900152983"/>
    <s v="SABER VIVIR SABANA S.A.S"/>
    <d v="2022-12-27T00:00:00"/>
    <d v="2015-03-01T00:00:00"/>
    <d v="2022-11-30T00:00:00"/>
    <n v="58058071"/>
    <n v="0"/>
    <n v="0"/>
    <n v="0"/>
    <n v="50960"/>
    <n v="0"/>
    <n v="1359338"/>
    <n v="0"/>
    <n v="0"/>
    <n v="0"/>
    <n v="0"/>
    <n v="0"/>
    <n v="0"/>
    <n v="5362747"/>
    <n v="46439083"/>
    <n v="0"/>
    <n v="1160036"/>
    <n v="3685907"/>
    <n v="0"/>
    <n v="0"/>
    <n v="0"/>
    <n v="0"/>
    <n v="58058071"/>
    <s v="OTRAS IPS"/>
    <n v="8434"/>
    <x v="6"/>
    <n v="2"/>
    <x v="0"/>
  </r>
  <r>
    <n v="805023423"/>
    <s v="SOCIEDAD N.S.D.R S.A CLINICA NUESTRA SEÐORA DEL ROSARIO - IBAGUE"/>
    <d v="2022-12-27T00:00:00"/>
    <d v="2016-09-01T00:00:00"/>
    <d v="2022-11-30T00:00:00"/>
    <n v="961082815.91999996"/>
    <n v="22366.859999999375"/>
    <n v="0"/>
    <n v="0"/>
    <n v="205955071.88999999"/>
    <n v="0"/>
    <n v="11841579.65"/>
    <n v="6407976.7199999997"/>
    <n v="0"/>
    <n v="0"/>
    <n v="0"/>
    <n v="68598693"/>
    <n v="0"/>
    <n v="319909983"/>
    <n v="197418641.86000001"/>
    <n v="25782663"/>
    <n v="79047"/>
    <n v="125066792.93999994"/>
    <n v="0"/>
    <n v="0"/>
    <n v="14691150"/>
    <n v="14691150"/>
    <n v="946391665.91999996"/>
    <s v=" IPS PRIORIZADAS COVID"/>
    <n v="8442"/>
    <x v="6"/>
    <n v="2"/>
    <x v="0"/>
  </r>
  <r>
    <n v="900437964"/>
    <s v="CENTRO DE RADIOLOGIA ELISA CLARA S.A.S."/>
    <d v="2022-12-29T00:00:00"/>
    <d v="2020-09-01T00:00:00"/>
    <d v="2022-10-31T00:00:00"/>
    <n v="184683806"/>
    <n v="0"/>
    <n v="0"/>
    <n v="0"/>
    <n v="63055889.710000001"/>
    <n v="0"/>
    <n v="0"/>
    <n v="0"/>
    <n v="0"/>
    <n v="0"/>
    <n v="0"/>
    <n v="1437307"/>
    <n v="0"/>
    <n v="2079429"/>
    <n v="2665556"/>
    <n v="0"/>
    <n v="386657"/>
    <n v="115058967.28999999"/>
    <n v="0"/>
    <n v="0"/>
    <n v="0"/>
    <n v="0"/>
    <n v="184683806"/>
    <s v="OTRAS IPS"/>
    <n v="8467"/>
    <x v="6"/>
    <n v="2"/>
    <x v="0"/>
  </r>
  <r>
    <n v="860015905"/>
    <s v="CLINICA NUESTRA SEÐORA DE LA PAZ"/>
    <d v="2022-12-22T00:00:00"/>
    <d v="2016-08-01T00:00:00"/>
    <d v="2022-11-30T00:00:00"/>
    <n v="2212736795"/>
    <n v="3339474.9999999995"/>
    <n v="0"/>
    <n v="0"/>
    <n v="1420554705.25"/>
    <n v="0"/>
    <n v="1760774"/>
    <n v="5330957"/>
    <n v="66206936"/>
    <n v="0"/>
    <n v="0"/>
    <n v="183274109"/>
    <n v="0"/>
    <n v="173793549"/>
    <n v="155986995"/>
    <n v="0"/>
    <n v="0"/>
    <n v="202489294.75"/>
    <n v="0"/>
    <n v="0"/>
    <n v="22523208"/>
    <n v="22523208"/>
    <n v="2190213587"/>
    <s v="65 IPS"/>
    <n v="8382"/>
    <x v="6"/>
    <n v="2"/>
    <x v="0"/>
  </r>
  <r>
    <n v="900075669"/>
    <s v="PHD SERVICIOS SAS"/>
    <d v="2022-12-19T00:00:00"/>
    <d v="2021-02-01T00:00:00"/>
    <d v="2022-10-31T00:00:00"/>
    <n v="658618431.74000001"/>
    <n v="0"/>
    <n v="0"/>
    <n v="0"/>
    <n v="460545104.76999998"/>
    <n v="0"/>
    <n v="0"/>
    <n v="7868724"/>
    <n v="0"/>
    <n v="0"/>
    <n v="0"/>
    <n v="3465831.2"/>
    <n v="0"/>
    <n v="1991793"/>
    <n v="13940"/>
    <n v="0"/>
    <n v="11528206.800000001"/>
    <n v="173204831.97000003"/>
    <n v="0"/>
    <n v="0"/>
    <n v="5800"/>
    <n v="5800"/>
    <n v="658612631.74000001"/>
    <s v="OTRAS DOMICILIARIAS"/>
    <n v="8337"/>
    <x v="6"/>
    <n v="2"/>
    <x v="0"/>
  </r>
  <r>
    <n v="830141084"/>
    <s v="ECODIAGNOSTICO DEL PARQUE"/>
    <d v="2022-12-19T00:00:00"/>
    <d v="2021-12-01T00:00:00"/>
    <d v="2022-11-30T00:00:00"/>
    <n v="18291586"/>
    <n v="0"/>
    <n v="0"/>
    <n v="0"/>
    <n v="981139.45"/>
    <n v="0"/>
    <n v="0"/>
    <n v="0"/>
    <n v="0"/>
    <n v="0"/>
    <n v="0"/>
    <n v="0"/>
    <n v="0"/>
    <n v="0"/>
    <n v="0"/>
    <n v="0"/>
    <n v="0"/>
    <n v="17310446.550000001"/>
    <n v="0"/>
    <n v="0"/>
    <n v="0"/>
    <n v="0"/>
    <n v="18291586"/>
    <e v="#N/A"/>
    <n v="8328"/>
    <x v="6"/>
    <n v="2"/>
    <x v="0"/>
  </r>
  <r>
    <n v="800162035"/>
    <s v="SERVICIOS MEDICOS INTEGRALES DE SALUD SAS - SERVIMEDICOS - CLINICA CENTAUROS"/>
    <d v="2022-12-05T00:00:00"/>
    <d v="2022-04-01T00:00:00"/>
    <d v="2022-11-30T00:00:00"/>
    <n v="87524454"/>
    <n v="0"/>
    <n v="0"/>
    <n v="0"/>
    <n v="13407571"/>
    <n v="0"/>
    <n v="0"/>
    <n v="809881"/>
    <n v="0"/>
    <n v="0"/>
    <n v="0"/>
    <n v="70050020"/>
    <n v="0"/>
    <n v="2205598"/>
    <n v="478500"/>
    <n v="0"/>
    <n v="0"/>
    <n v="572884"/>
    <n v="0"/>
    <n v="0"/>
    <n v="0"/>
    <n v="0"/>
    <n v="87524454"/>
    <s v="OTRAS IPS"/>
    <n v="8053"/>
    <x v="7"/>
    <n v="2"/>
    <x v="0"/>
  </r>
  <r>
    <n v="804005182"/>
    <s v="E.S.E CENTRO DE SALUD CAMILO RUEDA"/>
    <d v="2022-12-04T00:00:00"/>
    <d v="2022-04-01T00:00:00"/>
    <d v="2022-10-31T00:00:00"/>
    <n v="155419"/>
    <n v="0"/>
    <n v="0"/>
    <n v="0"/>
    <n v="128278"/>
    <n v="0"/>
    <n v="0"/>
    <n v="0"/>
    <n v="0"/>
    <n v="0"/>
    <n v="0"/>
    <n v="0"/>
    <n v="0"/>
    <n v="0"/>
    <n v="0"/>
    <n v="0"/>
    <n v="0"/>
    <n v="27141"/>
    <n v="0"/>
    <n v="0"/>
    <n v="0"/>
    <n v="0"/>
    <n v="155419"/>
    <s v="PUBLICAS"/>
    <n v="8049"/>
    <x v="7"/>
    <n v="2"/>
    <x v="0"/>
  </r>
  <r>
    <n v="804012398"/>
    <s v="ESE CENTRO DE SALUD SAN CAYETANO"/>
    <d v="2022-12-15T00:00:00"/>
    <d v="2015-11-01T00:00:00"/>
    <d v="2021-11-30T00:00:00"/>
    <n v="1391121"/>
    <n v="3100"/>
    <n v="0"/>
    <n v="0"/>
    <n v="27269"/>
    <n v="0"/>
    <n v="0"/>
    <n v="0"/>
    <n v="0"/>
    <n v="0"/>
    <n v="0"/>
    <n v="0"/>
    <n v="0"/>
    <n v="0"/>
    <n v="240800"/>
    <n v="0"/>
    <n v="1060750"/>
    <n v="59202"/>
    <n v="0"/>
    <n v="0"/>
    <n v="0"/>
    <n v="0"/>
    <n v="1391121"/>
    <s v="PUBLICAS"/>
    <n v="8276"/>
    <x v="7"/>
    <n v="2"/>
    <x v="0"/>
  </r>
  <r>
    <n v="890306950"/>
    <s v="ESE HOSPITAL PILOTO JAMUNDI"/>
    <d v="2022-12-14T00:00:00"/>
    <d v="2021-04-01T00:00:00"/>
    <d v="2022-11-30T00:00:00"/>
    <n v="38222182"/>
    <n v="0"/>
    <n v="0"/>
    <n v="0"/>
    <n v="9674609.0600000005"/>
    <n v="0"/>
    <n v="0"/>
    <n v="0"/>
    <n v="1535616"/>
    <n v="0"/>
    <n v="0"/>
    <n v="4489055"/>
    <n v="0"/>
    <n v="7797324"/>
    <n v="5023890"/>
    <n v="0"/>
    <n v="612436"/>
    <n v="9089251.9399999976"/>
    <n v="0"/>
    <n v="0"/>
    <n v="0"/>
    <n v="0"/>
    <n v="38222182"/>
    <s v=" IPS PRIORIZADAS COVID"/>
    <n v="8244"/>
    <x v="7"/>
    <n v="2"/>
    <x v="0"/>
  </r>
  <r>
    <n v="891103968"/>
    <s v="EMPRESA SOCIAL DEL ESTADO HOSPITAL MARIA AUXILIADORA- IQUIRA"/>
    <d v="2022-12-06T00:00:00"/>
    <d v="2022-02-01T00:00:00"/>
    <d v="2022-11-30T00:00:00"/>
    <n v="2539888"/>
    <n v="0"/>
    <n v="0"/>
    <n v="0"/>
    <n v="5914"/>
    <n v="0"/>
    <n v="0"/>
    <n v="0"/>
    <n v="0"/>
    <n v="0"/>
    <n v="0"/>
    <n v="300766"/>
    <n v="0"/>
    <n v="0"/>
    <n v="1842402"/>
    <n v="0"/>
    <n v="232335"/>
    <n v="158471"/>
    <n v="0"/>
    <n v="0"/>
    <n v="0"/>
    <n v="0"/>
    <n v="2539888"/>
    <s v="PUBLICAS"/>
    <n v="8076"/>
    <x v="7"/>
    <n v="2"/>
    <x v="0"/>
  </r>
  <r>
    <n v="900196346"/>
    <s v="E.S.E. HOSPITAL NUESTRA SEÐORA DEL CARMEN - BOLIVAR"/>
    <d v="2022-12-04T00:00:00"/>
    <d v="2017-01-01T00:00:00"/>
    <d v="2022-05-31T00:00:00"/>
    <n v="33265487"/>
    <n v="0"/>
    <n v="0"/>
    <n v="0"/>
    <n v="0"/>
    <n v="0"/>
    <n v="0"/>
    <n v="0"/>
    <n v="0"/>
    <n v="0"/>
    <n v="0"/>
    <n v="0"/>
    <n v="0"/>
    <n v="0"/>
    <n v="0"/>
    <n v="0"/>
    <n v="14151566"/>
    <n v="19113921"/>
    <n v="0"/>
    <n v="0"/>
    <n v="0"/>
    <n v="0"/>
    <n v="33265487"/>
    <s v="PUBLICAS"/>
    <n v="8050"/>
    <x v="7"/>
    <n v="2"/>
    <x v="0"/>
  </r>
  <r>
    <n v="900886463"/>
    <s v="SOCIEDAD MEDICA BAQUERO Y ASOCIADOS SAS- SOMEBA"/>
    <d v="2022-12-04T00:00:00"/>
    <d v="2022-03-01T00:00:00"/>
    <d v="2022-10-31T00:00:00"/>
    <n v="2474260"/>
    <n v="0"/>
    <n v="0"/>
    <n v="0"/>
    <n v="0"/>
    <n v="0"/>
    <n v="0"/>
    <n v="0"/>
    <n v="0"/>
    <n v="0"/>
    <n v="0"/>
    <n v="272000"/>
    <n v="0"/>
    <n v="0"/>
    <n v="2202260"/>
    <n v="0"/>
    <n v="0"/>
    <n v="0"/>
    <n v="0"/>
    <n v="0"/>
    <n v="0"/>
    <n v="0"/>
    <n v="2474260"/>
    <s v="OTRAS IPS"/>
    <n v="8018"/>
    <x v="7"/>
    <n v="2"/>
    <x v="0"/>
  </r>
  <r>
    <n v="900397066"/>
    <s v="UNO HEALTHCARE S.A.S."/>
    <d v="2022-12-17T00:00:00"/>
    <d v="2022-01-01T00:00:00"/>
    <d v="2022-11-30T00:00:00"/>
    <n v="17107449"/>
    <n v="0"/>
    <n v="0"/>
    <n v="0"/>
    <n v="0"/>
    <n v="0"/>
    <n v="0"/>
    <n v="0"/>
    <n v="0"/>
    <n v="0"/>
    <n v="0"/>
    <n v="16818750"/>
    <n v="0"/>
    <n v="0"/>
    <n v="0"/>
    <n v="0"/>
    <n v="0"/>
    <n v="288699"/>
    <n v="0"/>
    <n v="0"/>
    <n v="0"/>
    <n v="0"/>
    <n v="17107449"/>
    <s v="OTRAS IPS"/>
    <n v="8293"/>
    <x v="7"/>
    <n v="2"/>
    <x v="0"/>
  </r>
  <r>
    <n v="826000923"/>
    <s v="E.S.E. SALUD SOGAMOSO PUESTO DE SALUD COLOMBIA"/>
    <d v="2022-12-17T00:00:00"/>
    <d v="2022-08-01T00:00:00"/>
    <d v="2022-11-30T00:00:00"/>
    <n v="148400"/>
    <n v="0"/>
    <n v="0"/>
    <n v="0"/>
    <n v="0"/>
    <n v="0"/>
    <n v="0"/>
    <n v="0"/>
    <n v="0"/>
    <n v="0"/>
    <n v="0"/>
    <n v="0"/>
    <n v="0"/>
    <n v="0"/>
    <n v="143100"/>
    <n v="0"/>
    <n v="0"/>
    <n v="5300"/>
    <n v="0"/>
    <n v="0"/>
    <n v="0"/>
    <n v="0"/>
    <n v="148400"/>
    <s v="PUBLICAS"/>
    <n v="8295"/>
    <x v="7"/>
    <n v="2"/>
    <x v="0"/>
  </r>
  <r>
    <n v="826000923"/>
    <s v="E.S.E. SALUD SOGAMOSO PUESTO DE SALUD COLOMBIA -"/>
    <d v="2022-12-17T00:00:00"/>
    <d v="2019-05-01T00:00:00"/>
    <d v="2022-11-30T00:00:00"/>
    <n v="962143"/>
    <n v="99856"/>
    <n v="0"/>
    <n v="0"/>
    <n v="0"/>
    <n v="0"/>
    <n v="0"/>
    <n v="0"/>
    <n v="30000"/>
    <n v="0"/>
    <n v="0"/>
    <n v="45200"/>
    <n v="0"/>
    <n v="112248"/>
    <n v="610100"/>
    <n v="0"/>
    <n v="0"/>
    <n v="64739"/>
    <n v="0"/>
    <n v="0"/>
    <n v="0"/>
    <n v="0"/>
    <n v="962143"/>
    <s v="PUBLICAS"/>
    <n v="8296"/>
    <x v="7"/>
    <n v="2"/>
    <x v="1"/>
  </r>
  <r>
    <n v="892000458"/>
    <s v="E.S.E. HOSPITAL LOCAL DE SAN MARTIN"/>
    <d v="2022-12-19T00:00:00"/>
    <d v="2021-07-01T00:00:00"/>
    <d v="2022-11-30T00:00:00"/>
    <n v="27956852"/>
    <n v="0"/>
    <n v="0"/>
    <n v="0"/>
    <n v="58100"/>
    <n v="0"/>
    <n v="0"/>
    <n v="0"/>
    <n v="1403820"/>
    <n v="0"/>
    <n v="0"/>
    <n v="0"/>
    <n v="0"/>
    <n v="16600"/>
    <n v="393230"/>
    <n v="0"/>
    <n v="0"/>
    <n v="26085102"/>
    <n v="0"/>
    <n v="0"/>
    <n v="0"/>
    <n v="0"/>
    <n v="27956852"/>
    <s v="PUBLICAS"/>
    <n v="8324"/>
    <x v="7"/>
    <n v="2"/>
    <x v="0"/>
  </r>
  <r>
    <n v="890305496"/>
    <s v="E.S.E. HOSPITAL LOCAL JOSE RUFINO VIVAS EMPRESA SOCIAL DEL ESTADO"/>
    <d v="2022-12-17T00:00:00"/>
    <d v="2013-04-01T00:00:00"/>
    <d v="2022-11-30T00:00:00"/>
    <n v="8316738"/>
    <n v="0"/>
    <n v="0"/>
    <n v="0"/>
    <n v="484670"/>
    <n v="0"/>
    <n v="0"/>
    <n v="0"/>
    <n v="0"/>
    <n v="0"/>
    <n v="0"/>
    <n v="188620"/>
    <n v="0"/>
    <n v="826681"/>
    <n v="1068320"/>
    <n v="0"/>
    <n v="1033530"/>
    <n v="4714917"/>
    <n v="0"/>
    <n v="0"/>
    <n v="0"/>
    <n v="0"/>
    <n v="8316738"/>
    <s v="PUBLICAS"/>
    <n v="8301"/>
    <x v="7"/>
    <n v="2"/>
    <x v="0"/>
  </r>
  <r>
    <n v="900192459"/>
    <s v="PROMOSALUD DEL SINU LTDA"/>
    <d v="2022-12-17T00:00:00"/>
    <d v="2015-10-01T00:00:00"/>
    <d v="2022-11-30T00:00:00"/>
    <n v="67565713"/>
    <n v="0"/>
    <n v="0"/>
    <n v="0"/>
    <n v="0"/>
    <n v="0"/>
    <n v="0"/>
    <n v="0"/>
    <n v="425308"/>
    <n v="0"/>
    <n v="0"/>
    <n v="0"/>
    <n v="0"/>
    <n v="25010708"/>
    <n v="4053771"/>
    <n v="0"/>
    <n v="3179100"/>
    <n v="34896826"/>
    <n v="0"/>
    <n v="0"/>
    <n v="0"/>
    <n v="0"/>
    <n v="67565713"/>
    <s v="OTRAS IPS"/>
    <n v="8303"/>
    <x v="7"/>
    <n v="2"/>
    <x v="0"/>
  </r>
  <r>
    <n v="806001061"/>
    <s v="EMPRESA SOCIAL DEL ESTADO CLINICA MATERNIDAD RAFAEL CALVO"/>
    <d v="2022-12-22T00:00:00"/>
    <d v="2014-04-01T00:00:00"/>
    <d v="2022-11-30T00:00:00"/>
    <n v="160909842"/>
    <n v="0"/>
    <n v="0"/>
    <n v="0"/>
    <n v="32733326"/>
    <n v="0"/>
    <n v="0"/>
    <n v="0"/>
    <n v="0"/>
    <n v="0"/>
    <n v="0"/>
    <n v="10545569"/>
    <n v="0"/>
    <n v="8033219"/>
    <n v="42234326"/>
    <n v="0"/>
    <n v="5848405"/>
    <n v="61514997"/>
    <n v="0"/>
    <n v="0"/>
    <n v="0"/>
    <n v="0"/>
    <n v="160909842"/>
    <s v="PUBLICAS"/>
    <n v="8390"/>
    <x v="7"/>
    <n v="2"/>
    <x v="0"/>
  </r>
  <r>
    <n v="811016192"/>
    <s v="I.P.S. UNIVERSITARIA SERVICIOS DE SALUD UNIVERSIDAD DE ANTIOQUIA"/>
    <d v="2022-12-22T00:00:00"/>
    <d v="2012-05-01T00:00:00"/>
    <d v="2022-11-30T00:00:00"/>
    <n v="412967719"/>
    <n v="1610068"/>
    <n v="0"/>
    <n v="0"/>
    <n v="105443059"/>
    <n v="0"/>
    <n v="0"/>
    <n v="11297"/>
    <n v="297832"/>
    <n v="0"/>
    <n v="0"/>
    <n v="145300"/>
    <n v="0"/>
    <n v="18664779"/>
    <n v="1122216"/>
    <n v="0"/>
    <n v="36555334"/>
    <n v="249117834"/>
    <n v="0"/>
    <n v="0"/>
    <n v="0"/>
    <n v="0"/>
    <n v="412967719"/>
    <s v="OTRAS IPS"/>
    <n v="8396"/>
    <x v="7"/>
    <n v="2"/>
    <x v="0"/>
  </r>
  <r>
    <n v="890206257"/>
    <s v="PATOLOGIA Y CITOLOGIA S.A.S - BUCARAMANGA"/>
    <d v="2022-12-28T00:00:00"/>
    <d v="2019-10-01T00:00:00"/>
    <d v="2022-11-30T00:00:00"/>
    <n v="42246604"/>
    <n v="921902"/>
    <n v="0"/>
    <n v="0"/>
    <n v="14873774"/>
    <n v="0"/>
    <n v="0"/>
    <n v="0"/>
    <n v="0"/>
    <n v="0"/>
    <n v="0"/>
    <n v="0"/>
    <n v="0"/>
    <n v="0"/>
    <n v="0"/>
    <n v="0"/>
    <n v="0"/>
    <n v="26450928"/>
    <n v="0"/>
    <n v="0"/>
    <n v="0"/>
    <n v="0"/>
    <n v="42246604"/>
    <s v="OTRAS IPS"/>
    <n v="8453"/>
    <x v="7"/>
    <n v="2"/>
    <x v="0"/>
  </r>
  <r>
    <n v="806013944"/>
    <s v="IMAGENES Y RADIOLOGIA LTDA"/>
    <d v="2022-12-27T00:00:00"/>
    <d v="2022-03-01T00:00:00"/>
    <d v="2022-11-30T00:00:00"/>
    <n v="3590504"/>
    <n v="0"/>
    <n v="142902"/>
    <n v="0"/>
    <n v="48969"/>
    <n v="0"/>
    <n v="0"/>
    <n v="0"/>
    <n v="0"/>
    <n v="0"/>
    <n v="0"/>
    <n v="0"/>
    <n v="0"/>
    <n v="0"/>
    <n v="0"/>
    <n v="3330115"/>
    <n v="0"/>
    <n v="68518"/>
    <n v="0"/>
    <n v="0"/>
    <n v="0"/>
    <n v="0"/>
    <n v="3590504"/>
    <s v="OTRAS IPS"/>
    <n v="8448"/>
    <x v="7"/>
    <n v="2"/>
    <x v="0"/>
  </r>
  <r>
    <n v="901336751"/>
    <s v="CLINIVIDA Y SALUD IPS SAS"/>
    <d v="2022-12-16T00:00:00"/>
    <d v="2022-01-01T00:00:00"/>
    <d v="2022-11-30T00:00:00"/>
    <n v="28729814"/>
    <n v="0"/>
    <n v="0"/>
    <n v="0"/>
    <n v="2997211"/>
    <n v="0"/>
    <n v="0"/>
    <n v="0"/>
    <n v="0"/>
    <n v="0"/>
    <n v="0"/>
    <n v="0"/>
    <n v="0"/>
    <n v="857328"/>
    <n v="13203551"/>
    <n v="0"/>
    <n v="11671724"/>
    <n v="0"/>
    <n v="0"/>
    <n v="0"/>
    <n v="0"/>
    <n v="0"/>
    <n v="28729814"/>
    <s v="OTRAS IPS"/>
    <n v="8284"/>
    <x v="7"/>
    <n v="2"/>
    <x v="0"/>
  </r>
  <r>
    <n v="891800023"/>
    <s v="CLINICA TUNDAMA LTDA."/>
    <d v="2022-12-15T00:00:00"/>
    <d v="2017-04-01T00:00:00"/>
    <d v="2022-11-30T00:00:00"/>
    <n v="246207733"/>
    <n v="213924"/>
    <n v="0"/>
    <n v="0"/>
    <n v="115563400.45"/>
    <n v="0"/>
    <n v="49000"/>
    <n v="0"/>
    <n v="0"/>
    <n v="0"/>
    <n v="0"/>
    <n v="31977359"/>
    <n v="0"/>
    <n v="6339925"/>
    <n v="12896620"/>
    <n v="0"/>
    <n v="1302220"/>
    <n v="77865284.550000012"/>
    <n v="0"/>
    <n v="0"/>
    <n v="0"/>
    <n v="0"/>
    <n v="246207733"/>
    <s v="OTRAS IPS"/>
    <n v="8271"/>
    <x v="7"/>
    <n v="2"/>
    <x v="0"/>
  </r>
  <r>
    <n v="892120115"/>
    <s v="ESE HOSPITAL SAN JOSE DE MAICAO"/>
    <d v="2022-12-13T00:00:00"/>
    <d v="2020-02-01T00:00:00"/>
    <d v="2022-10-31T00:00:00"/>
    <n v="55961886"/>
    <n v="0"/>
    <n v="0"/>
    <n v="0"/>
    <n v="0"/>
    <n v="0"/>
    <n v="0"/>
    <n v="0"/>
    <n v="0"/>
    <n v="0"/>
    <n v="0"/>
    <n v="1457594"/>
    <n v="0"/>
    <n v="0"/>
    <n v="1224540"/>
    <n v="0"/>
    <n v="52923743"/>
    <n v="356009"/>
    <n v="0"/>
    <n v="0"/>
    <n v="0"/>
    <n v="0"/>
    <n v="55961886"/>
    <s v="PUBLICAS"/>
    <n v="8192"/>
    <x v="7"/>
    <n v="2"/>
    <x v="0"/>
  </r>
  <r>
    <n v="825003080"/>
    <s v="UNIDAD DE CUIDADOS INTENSIVOS RENACER"/>
    <d v="2022-12-06T00:00:00"/>
    <d v="2022-11-01T00:00:00"/>
    <d v="2022-11-30T00:00:00"/>
    <n v="396164"/>
    <n v="0"/>
    <n v="0"/>
    <n v="0"/>
    <n v="164832"/>
    <n v="0"/>
    <n v="0"/>
    <n v="0"/>
    <n v="0"/>
    <n v="0"/>
    <n v="0"/>
    <n v="0"/>
    <n v="0"/>
    <n v="227968"/>
    <n v="0"/>
    <n v="0"/>
    <n v="0"/>
    <n v="3364"/>
    <n v="0"/>
    <n v="0"/>
    <n v="0"/>
    <n v="0"/>
    <n v="396164"/>
    <s v="OTRAS IPS"/>
    <n v="8057"/>
    <x v="7"/>
    <n v="2"/>
    <x v="0"/>
  </r>
  <r>
    <n v="900225041"/>
    <s v="CORAZON &amp; ELECTROFISIOLOGIA COUNTRY SAS "/>
    <d v="2022-12-04T00:00:00"/>
    <d v="2021-09-01T00:00:00"/>
    <d v="2022-10-31T00:00:00"/>
    <n v="28560857"/>
    <n v="608807"/>
    <n v="0"/>
    <n v="0"/>
    <n v="25065859"/>
    <n v="0"/>
    <n v="0"/>
    <n v="0"/>
    <n v="0"/>
    <n v="0"/>
    <n v="0"/>
    <n v="0"/>
    <n v="0"/>
    <n v="0"/>
    <n v="0"/>
    <n v="0"/>
    <n v="4588110"/>
    <n v="-1701919"/>
    <n v="0"/>
    <n v="0"/>
    <n v="0"/>
    <n v="0"/>
    <n v="28560857"/>
    <s v="OTRAS IPS"/>
    <n v="8048"/>
    <x v="7"/>
    <n v="2"/>
    <x v="0"/>
  </r>
  <r>
    <n v="800017308"/>
    <s v="CLINICA LA SABANA S.A."/>
    <d v="2022-12-03T00:00:00"/>
    <d v="2021-06-01T00:00:00"/>
    <d v="2022-10-31T00:00:00"/>
    <n v="33086973.77"/>
    <n v="0"/>
    <n v="0"/>
    <n v="0"/>
    <n v="1888055.94"/>
    <n v="0"/>
    <n v="0"/>
    <n v="0"/>
    <n v="0"/>
    <n v="0"/>
    <n v="0"/>
    <n v="109348"/>
    <n v="0"/>
    <n v="36938"/>
    <n v="2440214"/>
    <n v="0"/>
    <n v="2217052.35"/>
    <n v="26395365.48"/>
    <n v="0"/>
    <n v="0"/>
    <n v="0"/>
    <n v="0"/>
    <n v="33086973.77"/>
    <s v="OTRAS DOMICILIARIAS"/>
    <n v="8007"/>
    <x v="7"/>
    <n v="2"/>
    <x v="0"/>
  </r>
  <r>
    <n v="900783939"/>
    <s v="BAXALTA COLOMBIA S.A.S"/>
    <d v="2022-12-03T00:00:00"/>
    <d v="2022-01-01T00:00:00"/>
    <d v="2022-10-31T00:00:00"/>
    <n v="3130408230.0999999"/>
    <n v="12022905"/>
    <n v="0"/>
    <n v="0"/>
    <n v="0"/>
    <n v="0"/>
    <n v="243435191"/>
    <n v="0"/>
    <n v="0"/>
    <n v="0"/>
    <n v="0"/>
    <n v="122818308.5"/>
    <n v="0"/>
    <n v="0"/>
    <n v="314979125.30000001"/>
    <n v="0"/>
    <n v="0"/>
    <n v="2437152700.3000002"/>
    <n v="0"/>
    <n v="0"/>
    <n v="0"/>
    <n v="0"/>
    <n v="3130408230.0999999"/>
    <s v="OTRAS IPS"/>
    <n v="8004"/>
    <x v="7"/>
    <n v="2"/>
    <x v="0"/>
  </r>
  <r>
    <n v="900855509"/>
    <s v="CLINICA DE FRACTURAS VALLEDUPAR S.A.S"/>
    <d v="2022-12-03T00:00:00"/>
    <d v="2017-12-01T00:00:00"/>
    <d v="2022-10-31T00:00:00"/>
    <n v="41800751"/>
    <n v="0"/>
    <n v="0"/>
    <n v="0"/>
    <n v="0"/>
    <n v="0"/>
    <n v="0"/>
    <n v="0"/>
    <n v="0"/>
    <n v="0"/>
    <n v="0"/>
    <n v="4600380"/>
    <n v="0"/>
    <n v="0"/>
    <n v="32156827"/>
    <n v="0"/>
    <n v="1986110"/>
    <n v="3057434"/>
    <n v="0"/>
    <n v="0"/>
    <n v="0"/>
    <n v="0"/>
    <n v="41800751"/>
    <s v="OTRAS IPS"/>
    <n v="8002"/>
    <x v="7"/>
    <n v="2"/>
    <x v="0"/>
  </r>
  <r>
    <n v="900504265"/>
    <s v="PROYECTAR SALUD S.A.S"/>
    <d v="2022-12-21T00:00:00"/>
    <d v="2020-12-01T00:00:00"/>
    <d v="2022-11-30T00:00:00"/>
    <n v="191531180"/>
    <n v="10960638"/>
    <n v="0"/>
    <n v="0"/>
    <n v="176868"/>
    <n v="0"/>
    <n v="0"/>
    <n v="0"/>
    <n v="61481280"/>
    <n v="0"/>
    <n v="0"/>
    <n v="0"/>
    <n v="240000"/>
    <n v="4526720"/>
    <n v="0"/>
    <n v="0"/>
    <n v="792000"/>
    <n v="113353674"/>
    <n v="0"/>
    <n v="0"/>
    <n v="0"/>
    <n v="0"/>
    <n v="191531180"/>
    <s v="OTRAS IPS"/>
    <n v="8365"/>
    <x v="7"/>
    <n v="2"/>
    <x v="0"/>
  </r>
  <r>
    <n v="890807591"/>
    <s v="SERVICIOS ESPECIALES DE SALUD-CALDAS"/>
    <d v="2022-12-30T00:00:00"/>
    <d v="2021-10-01T00:00:00"/>
    <d v="2022-11-30T00:00:00"/>
    <n v="49460338"/>
    <n v="0"/>
    <n v="0"/>
    <n v="0"/>
    <n v="6909735"/>
    <n v="0"/>
    <n v="0"/>
    <n v="1463213"/>
    <n v="84434"/>
    <n v="0"/>
    <n v="0"/>
    <n v="17223762"/>
    <n v="0"/>
    <n v="3939294"/>
    <n v="7556679"/>
    <n v="504335"/>
    <n v="501164"/>
    <n v="11277722"/>
    <n v="0"/>
    <n v="0"/>
    <n v="0"/>
    <n v="0"/>
    <n v="49460338"/>
    <s v="OTRAS IPS"/>
    <n v="8486"/>
    <x v="7"/>
    <n v="2"/>
    <x v="0"/>
  </r>
  <r>
    <n v="800122186"/>
    <s v="UROMEDICA LTDA"/>
    <d v="2022-12-23T00:00:00"/>
    <d v="2021-04-01T00:00:00"/>
    <d v="2022-11-30T00:00:00"/>
    <n v="145043115"/>
    <n v="0"/>
    <n v="0"/>
    <n v="0"/>
    <n v="106104728"/>
    <n v="0"/>
    <n v="0"/>
    <n v="0"/>
    <n v="0"/>
    <n v="0"/>
    <n v="0"/>
    <n v="2027050"/>
    <n v="0"/>
    <n v="1364300"/>
    <n v="20056200"/>
    <n v="0"/>
    <n v="609600"/>
    <n v="14881237"/>
    <n v="0"/>
    <n v="0"/>
    <n v="0"/>
    <n v="0"/>
    <n v="145043115"/>
    <s v="OTRAS IPS"/>
    <n v="8403"/>
    <x v="7"/>
    <n v="2"/>
    <x v="0"/>
  </r>
  <r>
    <n v="900016598"/>
    <s v="INSTITUTO CARDIOVASCULAR DEL CESAR SA"/>
    <d v="2022-12-19T00:00:00"/>
    <d v="2020-04-01T00:00:00"/>
    <d v="2022-11-30T00:00:00"/>
    <n v="2318290999"/>
    <n v="2370"/>
    <n v="0"/>
    <n v="0"/>
    <n v="172486690"/>
    <n v="641900"/>
    <n v="37813793"/>
    <n v="4777317"/>
    <n v="770535"/>
    <n v="0"/>
    <n v="0"/>
    <n v="0"/>
    <n v="6124487"/>
    <n v="31698568"/>
    <n v="7550084"/>
    <n v="0"/>
    <n v="26275532"/>
    <n v="2030149723"/>
    <n v="0"/>
    <n v="0"/>
    <n v="0"/>
    <n v="0"/>
    <n v="2318290999"/>
    <s v="OTRAS IPS"/>
    <n v="8341"/>
    <x v="7"/>
    <n v="2"/>
    <x v="1"/>
  </r>
  <r>
    <n v="813010472"/>
    <s v="EMPRESA SOCIAL DEL ESTADO HOSPITAL SAN ROQUE -TUREL  HUILA"/>
    <d v="2022-12-30T00:00:00"/>
    <d v="2017-10-01T00:00:00"/>
    <d v="2022-11-30T00:00:00"/>
    <n v="8329105"/>
    <n v="0"/>
    <n v="0"/>
    <n v="0"/>
    <n v="1051600"/>
    <n v="0"/>
    <n v="0"/>
    <n v="0"/>
    <n v="0"/>
    <n v="0"/>
    <n v="0"/>
    <n v="0"/>
    <n v="0"/>
    <n v="83400"/>
    <n v="3550912"/>
    <n v="0"/>
    <n v="276503"/>
    <n v="3366690"/>
    <n v="0"/>
    <n v="0"/>
    <n v="0"/>
    <n v="0"/>
    <n v="8329105"/>
    <s v="PUBLICAS"/>
    <n v="8475"/>
    <x v="8"/>
    <n v="2"/>
    <x v="0"/>
  </r>
  <r>
    <n v="890911816"/>
    <s v="CLINICA MEDELLIN S.A. - POBLADO"/>
    <d v="2022-12-30T00:00:00"/>
    <d v="2022-03-01T00:00:00"/>
    <d v="2022-11-30T00:00:00"/>
    <n v="14743130"/>
    <n v="0"/>
    <n v="0"/>
    <n v="0"/>
    <n v="1365512"/>
    <n v="0"/>
    <n v="0"/>
    <n v="0"/>
    <n v="222224"/>
    <n v="0"/>
    <n v="0"/>
    <n v="0"/>
    <n v="0"/>
    <n v="79117"/>
    <n v="0"/>
    <n v="0"/>
    <n v="0"/>
    <n v="13076277"/>
    <n v="0"/>
    <n v="0"/>
    <n v="0"/>
    <n v="0"/>
    <n v="14743130"/>
    <s v="OTRAS IPS"/>
    <n v="8473"/>
    <x v="8"/>
    <n v="2"/>
    <x v="0"/>
  </r>
  <r>
    <n v="860013570"/>
    <s v="CAFAM "/>
    <d v="2022-12-29T00:00:00"/>
    <d v="2014-11-01T00:00:00"/>
    <d v="2022-11-30T00:00:00"/>
    <n v="168215048126"/>
    <n v="2865036855"/>
    <n v="0"/>
    <n v="0"/>
    <n v="17523501910"/>
    <n v="23797760"/>
    <n v="18497436030"/>
    <n v="4865730445"/>
    <n v="1032362784"/>
    <n v="1934985"/>
    <n v="0"/>
    <n v="11550073704"/>
    <n v="304837891"/>
    <n v="21481715470"/>
    <n v="5752518874"/>
    <n v="2671802652"/>
    <n v="80507747054"/>
    <n v="1136551712"/>
    <n v="0"/>
    <n v="0"/>
    <n v="0"/>
    <n v="0"/>
    <n v="168215048126"/>
    <s v="65 IPS"/>
    <n v="8466"/>
    <x v="8"/>
    <n v="2"/>
    <x v="0"/>
  </r>
  <r>
    <n v="804010244"/>
    <s v="SOCIEDAD CARDIOVASCULAR DE SANTANDER LIMITADA S.C.S LTDA"/>
    <d v="2022-12-28T00:00:00"/>
    <d v="2019-03-01T00:00:00"/>
    <d v="2022-11-30T00:00:00"/>
    <n v="807939364"/>
    <n v="6812604"/>
    <n v="0"/>
    <n v="0"/>
    <n v="196881354"/>
    <n v="0"/>
    <n v="0"/>
    <n v="0"/>
    <n v="0"/>
    <n v="0"/>
    <n v="0"/>
    <n v="46716000"/>
    <n v="0"/>
    <n v="3784890"/>
    <n v="56200180"/>
    <n v="0"/>
    <n v="403429910"/>
    <n v="94114426"/>
    <n v="0"/>
    <n v="0"/>
    <n v="0"/>
    <n v="0"/>
    <n v="807939364"/>
    <s v="OTRAS DOMICILIARIAS"/>
    <n v="8445"/>
    <x v="8"/>
    <n v="2"/>
    <x v="1"/>
  </r>
  <r>
    <n v="900958115"/>
    <s v="HEALTH CARS SAS"/>
    <d v="2022-12-28T00:00:00"/>
    <d v="2020-12-01T00:00:00"/>
    <d v="2022-11-30T00:00:00"/>
    <n v="185172014"/>
    <n v="0"/>
    <n v="0"/>
    <n v="0"/>
    <n v="8686090"/>
    <n v="0"/>
    <n v="0"/>
    <n v="0"/>
    <n v="30910180"/>
    <n v="0"/>
    <n v="0"/>
    <n v="5480000"/>
    <n v="165000"/>
    <n v="66814379"/>
    <n v="0"/>
    <n v="0"/>
    <n v="12708700"/>
    <n v="60407665"/>
    <n v="0"/>
    <n v="0"/>
    <n v="0"/>
    <n v="0"/>
    <n v="185172014"/>
    <s v="OTRAS IPS"/>
    <n v="8443"/>
    <x v="8"/>
    <n v="2"/>
    <x v="0"/>
  </r>
  <r>
    <n v="830025149"/>
    <s v="MEDTRONIC COLOMBIA S.A."/>
    <d v="2022-12-27T00:00:00"/>
    <d v="2018-08-01T00:00:00"/>
    <d v="2022-12-27T00:00:00"/>
    <n v="3786747665"/>
    <n v="36420339"/>
    <n v="0"/>
    <n v="0"/>
    <n v="955471230"/>
    <n v="0"/>
    <n v="0"/>
    <n v="0"/>
    <n v="0"/>
    <n v="0"/>
    <n v="0"/>
    <n v="1377329311"/>
    <n v="0"/>
    <n v="524187"/>
    <n v="547043814"/>
    <n v="0"/>
    <n v="329363561"/>
    <n v="540595223"/>
    <n v="0"/>
    <n v="0"/>
    <n v="0"/>
    <n v="0"/>
    <n v="3786747665"/>
    <s v="OTRAS IPS"/>
    <n v="8440"/>
    <x v="8"/>
    <n v="2"/>
    <x v="0"/>
  </r>
  <r>
    <n v="890202066"/>
    <s v="HOSPITAL INTEGRADO SAN ROQUE DE CURITI"/>
    <d v="2022-12-27T00:00:00"/>
    <d v="2017-04-01T00:00:00"/>
    <d v="2022-11-30T00:00:00"/>
    <n v="3776161"/>
    <n v="0"/>
    <n v="0"/>
    <n v="0"/>
    <n v="152510"/>
    <n v="0"/>
    <n v="0"/>
    <n v="0"/>
    <n v="298269"/>
    <n v="0"/>
    <n v="0"/>
    <n v="0"/>
    <n v="0"/>
    <n v="967615"/>
    <n v="0"/>
    <n v="0"/>
    <n v="1029940"/>
    <n v="1327827"/>
    <n v="0"/>
    <n v="0"/>
    <n v="0"/>
    <n v="0"/>
    <n v="3776161"/>
    <s v="OTRAS IPS"/>
    <n v="8425"/>
    <x v="8"/>
    <n v="2"/>
    <x v="0"/>
  </r>
  <r>
    <n v="800048880"/>
    <s v="LITOMEDICA S.A."/>
    <d v="2022-12-26T00:00:00"/>
    <d v="2016-06-01T00:00:00"/>
    <d v="2022-11-30T00:00:00"/>
    <n v="546650760"/>
    <n v="0"/>
    <n v="0"/>
    <n v="0"/>
    <n v="424038562"/>
    <n v="0"/>
    <n v="0"/>
    <n v="0"/>
    <n v="0"/>
    <n v="0"/>
    <n v="0"/>
    <n v="72499453"/>
    <n v="0"/>
    <n v="153126"/>
    <n v="5541542"/>
    <n v="1340346"/>
    <n v="19816606"/>
    <n v="23261125"/>
    <n v="0"/>
    <n v="0"/>
    <n v="0"/>
    <n v="0"/>
    <n v="546650760"/>
    <s v="OTRAS DOMICILIARIAS"/>
    <n v="8415"/>
    <x v="8"/>
    <n v="2"/>
    <x v="0"/>
  </r>
  <r>
    <n v="860070301"/>
    <s v="CRUZ ROJA COLOMBIANA SECCIONAL CUNDINAMARCA"/>
    <d v="2022-12-26T00:00:00"/>
    <d v="2021-06-01T00:00:00"/>
    <d v="2022-11-30T00:00:00"/>
    <n v="114584229"/>
    <n v="0"/>
    <n v="0"/>
    <n v="0"/>
    <n v="85412602"/>
    <n v="0"/>
    <n v="0"/>
    <n v="81686"/>
    <n v="4773892"/>
    <n v="0"/>
    <n v="0"/>
    <n v="1298286"/>
    <n v="0"/>
    <n v="136303"/>
    <n v="14090221"/>
    <n v="0"/>
    <n v="0"/>
    <n v="8791239"/>
    <n v="0"/>
    <n v="0"/>
    <n v="0"/>
    <n v="0"/>
    <n v="114584229"/>
    <s v="OTRAS IPS"/>
    <n v="8414"/>
    <x v="8"/>
    <n v="2"/>
    <x v="0"/>
  </r>
  <r>
    <n v="900091143"/>
    <s v="EMPRESA SOCIAL DEL ESTADO PASTO SALUD E.S.E."/>
    <d v="2022-12-26T00:00:00"/>
    <d v="2018-08-01T00:00:00"/>
    <d v="2022-11-30T00:00:00"/>
    <n v="220048234"/>
    <n v="0"/>
    <n v="0"/>
    <n v="0"/>
    <n v="23895931"/>
    <n v="0"/>
    <n v="0"/>
    <n v="1448679"/>
    <n v="7021674"/>
    <n v="0"/>
    <n v="0"/>
    <n v="3279259"/>
    <n v="0"/>
    <n v="64650752"/>
    <n v="54061549"/>
    <n v="0"/>
    <n v="7532293"/>
    <n v="58158097"/>
    <n v="0"/>
    <n v="0"/>
    <n v="0"/>
    <n v="0"/>
    <n v="220048234"/>
    <s v="PUBLICAS"/>
    <n v="8411"/>
    <x v="8"/>
    <n v="2"/>
    <x v="0"/>
  </r>
  <r>
    <n v="890601210"/>
    <s v="SOCIEDAD DE ESPECIALISTAS DE GIRARDOT"/>
    <d v="2022-12-26T00:00:00"/>
    <d v="2020-10-01T00:00:00"/>
    <d v="2022-11-30T00:00:00"/>
    <n v="396691768"/>
    <n v="0"/>
    <n v="0"/>
    <n v="0"/>
    <n v="206140153"/>
    <n v="0"/>
    <n v="3759"/>
    <n v="1097912"/>
    <n v="1904861"/>
    <n v="0"/>
    <n v="29230"/>
    <n v="41659097"/>
    <n v="0"/>
    <n v="76613052"/>
    <n v="15422196"/>
    <n v="4548287"/>
    <n v="3760735"/>
    <n v="45512486"/>
    <n v="0"/>
    <n v="0"/>
    <n v="0"/>
    <n v="0"/>
    <n v="396691768"/>
    <s v="OTRAS IPS"/>
    <n v="8410"/>
    <x v="8"/>
    <n v="2"/>
    <x v="0"/>
  </r>
  <r>
    <n v="800112725"/>
    <s v="FUNDACION OFTALMOLOGICA DEL CARIBE"/>
    <d v="2022-12-26T00:00:00"/>
    <d v="2017-01-01T00:00:00"/>
    <d v="2022-11-30T00:00:00"/>
    <n v="1620992245"/>
    <n v="14708884"/>
    <n v="0"/>
    <n v="0"/>
    <n v="465876627"/>
    <n v="0"/>
    <n v="56724197"/>
    <n v="7265000"/>
    <n v="0"/>
    <n v="0"/>
    <n v="0"/>
    <n v="342059161"/>
    <n v="0"/>
    <n v="82788423"/>
    <n v="154280424"/>
    <n v="0"/>
    <n v="261871174"/>
    <n v="235418355"/>
    <n v="0"/>
    <n v="0"/>
    <n v="0"/>
    <n v="0"/>
    <n v="1620992245"/>
    <s v="OTRAS IPS"/>
    <n v="8409"/>
    <x v="8"/>
    <n v="2"/>
    <x v="0"/>
  </r>
  <r>
    <n v="900756806"/>
    <s v="UNION TEMPORAL UROMIL B.A"/>
    <d v="2022-12-23T00:00:00"/>
    <d v="2019-04-01T00:00:00"/>
    <d v="2022-11-30T00:00:00"/>
    <n v="260918762"/>
    <n v="0"/>
    <n v="0"/>
    <n v="0"/>
    <n v="144460576"/>
    <n v="0"/>
    <n v="0"/>
    <n v="0"/>
    <n v="0"/>
    <n v="0"/>
    <n v="0"/>
    <n v="16179958"/>
    <n v="0"/>
    <n v="117000"/>
    <n v="80637"/>
    <n v="0"/>
    <n v="202765"/>
    <n v="99877826"/>
    <n v="0"/>
    <n v="0"/>
    <n v="0"/>
    <n v="0"/>
    <n v="260918762"/>
    <s v="OTRAS IPS"/>
    <n v="8399"/>
    <x v="8"/>
    <n v="2"/>
    <x v="0"/>
  </r>
  <r>
    <n v="860024030"/>
    <s v="EMPRESA SOCIAL DEL ESTADO HOSPITAL DIOGENES TRONCOSO DE PUERTO SALGAR"/>
    <d v="2022-12-22T00:00:00"/>
    <d v="2017-11-01T00:00:00"/>
    <d v="2022-11-30T00:00:00"/>
    <n v="185803781"/>
    <n v="46000"/>
    <n v="0"/>
    <n v="0"/>
    <n v="26580545"/>
    <n v="0"/>
    <n v="0"/>
    <n v="0"/>
    <n v="478432"/>
    <n v="0"/>
    <n v="0"/>
    <n v="24134321"/>
    <n v="0"/>
    <n v="7126290"/>
    <n v="39170290"/>
    <n v="0"/>
    <n v="45675481"/>
    <n v="42592422"/>
    <n v="0"/>
    <n v="0"/>
    <n v="0"/>
    <n v="0"/>
    <n v="185803781"/>
    <s v="PUBLICAS"/>
    <n v="8395"/>
    <x v="8"/>
    <n v="2"/>
    <x v="0"/>
  </r>
  <r>
    <n v="891900441"/>
    <s v="E.S.E. HOSPITAL DEPARTAMENTAL SAN RAFAEL - ZARZAL"/>
    <d v="2022-12-22T00:00:00"/>
    <d v="2012-04-01T00:00:00"/>
    <d v="2022-11-30T00:00:00"/>
    <n v="24789349"/>
    <n v="0"/>
    <n v="0"/>
    <n v="0"/>
    <n v="4243500"/>
    <n v="0"/>
    <n v="0"/>
    <n v="0"/>
    <n v="0"/>
    <n v="0"/>
    <n v="0"/>
    <n v="1641664"/>
    <n v="0"/>
    <n v="1302332"/>
    <n v="6715014"/>
    <n v="0"/>
    <n v="10886839"/>
    <n v="0"/>
    <n v="0"/>
    <n v="0"/>
    <n v="0"/>
    <n v="0"/>
    <n v="24789349"/>
    <s v="OTRAS IPS"/>
    <n v="8394"/>
    <x v="8"/>
    <n v="2"/>
    <x v="0"/>
  </r>
  <r>
    <n v="846001669"/>
    <s v="E.S.E. HOSPITAL ALCIDES JIMENEZ - PUTUMAYO"/>
    <d v="2022-12-22T00:00:00"/>
    <d v="2016-07-01T00:00:00"/>
    <d v="2022-11-30T00:00:00"/>
    <n v="28851882"/>
    <n v="0"/>
    <n v="0"/>
    <n v="0"/>
    <n v="1740827"/>
    <n v="0"/>
    <n v="0"/>
    <n v="19800"/>
    <n v="198846"/>
    <n v="0"/>
    <n v="0"/>
    <n v="305300"/>
    <n v="0"/>
    <n v="821399"/>
    <n v="6682561"/>
    <n v="0"/>
    <n v="862707"/>
    <n v="18220442"/>
    <n v="0"/>
    <n v="0"/>
    <n v="0"/>
    <n v="0"/>
    <n v="28851882"/>
    <s v="PUBLICAS"/>
    <n v="8391"/>
    <x v="8"/>
    <n v="2"/>
    <x v="0"/>
  </r>
  <r>
    <n v="800038024"/>
    <s v="UNIDAD CLINICA LA MAGDALENA SAS"/>
    <d v="2022-12-22T00:00:00"/>
    <d v="2021-01-01T00:00:00"/>
    <d v="2022-11-30T00:00:00"/>
    <n v="856838597"/>
    <n v="6644"/>
    <n v="0"/>
    <n v="0"/>
    <n v="576296161"/>
    <n v="0"/>
    <n v="14018"/>
    <n v="971923"/>
    <n v="846491"/>
    <n v="0"/>
    <n v="0"/>
    <n v="47099300"/>
    <n v="0"/>
    <n v="134115739"/>
    <n v="14152289"/>
    <n v="0"/>
    <n v="7921445"/>
    <n v="75414587"/>
    <n v="0"/>
    <n v="0"/>
    <n v="0"/>
    <n v="0"/>
    <n v="856838597"/>
    <s v="PROCESO EJECUTIVO, PROCURADURIA, SNS  Y TUTELA"/>
    <n v="8379"/>
    <x v="8"/>
    <n v="2"/>
    <x v="0"/>
  </r>
  <r>
    <n v="830095842"/>
    <s v="INNOVAR SALUD SAS"/>
    <d v="2022-12-21T00:00:00"/>
    <d v="2020-12-01T00:00:00"/>
    <d v="2022-11-30T00:00:00"/>
    <n v="70431177"/>
    <n v="17952"/>
    <n v="0"/>
    <n v="0"/>
    <n v="487303"/>
    <n v="0"/>
    <n v="0"/>
    <n v="0"/>
    <n v="54504600"/>
    <n v="0"/>
    <n v="0"/>
    <n v="2588000"/>
    <n v="0"/>
    <n v="18400"/>
    <n v="105200"/>
    <n v="0"/>
    <n v="7275600"/>
    <n v="5434122"/>
    <n v="0"/>
    <n v="0"/>
    <n v="0"/>
    <n v="0"/>
    <n v="70431177"/>
    <s v="OTRAS IPS"/>
    <n v="8371"/>
    <x v="8"/>
    <n v="2"/>
    <x v="0"/>
  </r>
  <r>
    <n v="900261353"/>
    <s v="FUNDACION HOSPITAL SAN VICENTE DE PAUL - RIONEGRO"/>
    <d v="2022-12-21T00:00:00"/>
    <d v="2022-05-01T00:00:00"/>
    <d v="2022-11-30T00:00:00"/>
    <n v="401611220"/>
    <n v="0"/>
    <n v="0"/>
    <n v="0"/>
    <n v="0"/>
    <n v="0"/>
    <n v="0"/>
    <n v="0"/>
    <n v="297826"/>
    <n v="0"/>
    <n v="0"/>
    <n v="291272079"/>
    <n v="0"/>
    <n v="1223082"/>
    <n v="117800"/>
    <n v="0"/>
    <n v="108700433"/>
    <n v="0"/>
    <n v="0"/>
    <n v="0"/>
    <n v="0"/>
    <n v="0"/>
    <n v="401611220"/>
    <s v="OTRAS IPS"/>
    <n v="8368"/>
    <x v="8"/>
    <n v="2"/>
    <x v="0"/>
  </r>
  <r>
    <n v="890399020"/>
    <s v="FUNDACION CLINICA INFANTIL CLUB NOEL"/>
    <d v="2022-12-20T00:00:00"/>
    <d v="2021-09-01T00:00:00"/>
    <d v="2022-11-30T00:00:00"/>
    <n v="88244079"/>
    <n v="0"/>
    <n v="0"/>
    <n v="0"/>
    <n v="19047554"/>
    <n v="0"/>
    <n v="100000"/>
    <n v="0"/>
    <n v="1225802"/>
    <n v="0"/>
    <n v="0"/>
    <n v="34182310"/>
    <n v="0"/>
    <n v="30962477"/>
    <n v="688680"/>
    <n v="0"/>
    <n v="0"/>
    <n v="2037256"/>
    <n v="0"/>
    <n v="0"/>
    <n v="0"/>
    <n v="0"/>
    <n v="88244079"/>
    <s v="OTRAS IPS"/>
    <n v="8352"/>
    <x v="8"/>
    <n v="2"/>
    <x v="0"/>
  </r>
  <r>
    <n v="804016365"/>
    <s v="E.S.E. HOSPITAL EL CARMEN"/>
    <d v="2022-12-20T00:00:00"/>
    <d v="2021-01-01T00:00:00"/>
    <d v="2022-11-30T00:00:00"/>
    <n v="22203673"/>
    <n v="0"/>
    <n v="0"/>
    <n v="0"/>
    <n v="8742061"/>
    <n v="0"/>
    <n v="0"/>
    <n v="3500"/>
    <n v="701700"/>
    <n v="0"/>
    <n v="0"/>
    <n v="101000"/>
    <n v="0"/>
    <n v="991889"/>
    <n v="546580"/>
    <n v="0"/>
    <n v="1174972"/>
    <n v="9941971"/>
    <n v="0"/>
    <n v="0"/>
    <n v="0"/>
    <n v="0"/>
    <n v="22203673"/>
    <s v="PUBLICAS"/>
    <n v="8344"/>
    <x v="8"/>
    <n v="2"/>
    <x v="0"/>
  </r>
  <r>
    <n v="830053755"/>
    <s v="MEDINISTROS SAS"/>
    <d v="2022-12-19T00:00:00"/>
    <d v="2017-09-01T00:00:00"/>
    <d v="2022-11-30T00:00:00"/>
    <n v="1099215364"/>
    <n v="4034829"/>
    <n v="0"/>
    <n v="0"/>
    <n v="294390099"/>
    <n v="0"/>
    <n v="36605457"/>
    <n v="40567925"/>
    <n v="0"/>
    <n v="0"/>
    <n v="0"/>
    <n v="263311822"/>
    <n v="0"/>
    <n v="3191850"/>
    <n v="35624594"/>
    <n v="0"/>
    <n v="92912934"/>
    <n v="328575854"/>
    <n v="0"/>
    <n v="0"/>
    <n v="0"/>
    <n v="0"/>
    <n v="1099215364"/>
    <s v="OTRAS IPS"/>
    <n v="8339"/>
    <x v="8"/>
    <n v="2"/>
    <x v="0"/>
  </r>
  <r>
    <n v="800099860"/>
    <s v="E.S.E. HOSPITAL SAN RAFAEL DE PACHO"/>
    <d v="2022-12-19T00:00:00"/>
    <d v="2015-05-01T00:00:00"/>
    <d v="2022-11-30T00:00:00"/>
    <n v="5422288487"/>
    <n v="124851722"/>
    <n v="0"/>
    <n v="0"/>
    <n v="2768746227"/>
    <n v="0"/>
    <n v="2887190"/>
    <n v="1393308"/>
    <n v="91523015"/>
    <n v="0"/>
    <n v="0"/>
    <n v="1327488500"/>
    <n v="0"/>
    <n v="882716666"/>
    <n v="386414750"/>
    <n v="0"/>
    <n v="56970141"/>
    <n v="-220703032"/>
    <n v="0"/>
    <n v="0"/>
    <n v="0"/>
    <n v="0"/>
    <n v="5422288487"/>
    <s v="PUBLICAS"/>
    <n v="8331"/>
    <x v="8"/>
    <n v="2"/>
    <x v="0"/>
  </r>
  <r>
    <n v="900958564"/>
    <s v="SUBRED INTEGRADA DE SERVICIOS DE SALUD SUR E.S.E. - UNIDAD DE SERVICIOS DE SALUD EL TUNAL"/>
    <d v="2022-12-19T00:00:00"/>
    <d v="2021-01-01T00:00:00"/>
    <d v="2022-09-30T00:00:00"/>
    <n v="1340158086"/>
    <n v="0"/>
    <n v="0"/>
    <n v="0"/>
    <n v="0"/>
    <n v="0"/>
    <n v="1466021"/>
    <n v="799575"/>
    <n v="0"/>
    <n v="0"/>
    <n v="0"/>
    <n v="0"/>
    <n v="0"/>
    <n v="0"/>
    <n v="0"/>
    <n v="0"/>
    <n v="0"/>
    <n v="1337892490"/>
    <n v="0"/>
    <n v="0"/>
    <n v="0"/>
    <n v="0"/>
    <n v="1340158086"/>
    <s v="65 IPS"/>
    <n v="8318"/>
    <x v="8"/>
    <n v="2"/>
    <x v="1"/>
  </r>
  <r>
    <n v="891180117"/>
    <s v="E.S.E. HOSPITAL DEPARTAMENTAL SAN ANTONIO DE PADUA"/>
    <d v="2022-12-15T00:00:00"/>
    <d v="2020-12-01T00:00:00"/>
    <d v="2022-11-30T00:00:00"/>
    <n v="157851469"/>
    <n v="1984262"/>
    <n v="0"/>
    <n v="0"/>
    <n v="25711847"/>
    <n v="0"/>
    <n v="0"/>
    <n v="35328"/>
    <n v="3021456"/>
    <n v="0"/>
    <n v="0"/>
    <n v="57851306"/>
    <n v="0"/>
    <n v="6657326"/>
    <n v="35223078"/>
    <n v="0"/>
    <n v="15765600"/>
    <n v="11601266"/>
    <n v="0"/>
    <n v="0"/>
    <n v="0"/>
    <n v="0"/>
    <n v="157851469"/>
    <s v="PUBLICAS"/>
    <n v="8254"/>
    <x v="8"/>
    <n v="2"/>
    <x v="0"/>
  </r>
  <r>
    <n v="891180113"/>
    <s v="E.S.E. HOSPITAL ARSENIO REPIZO VANEGAS DE SAN AGUSTIN"/>
    <d v="2022-12-15T00:00:00"/>
    <d v="2021-02-01T00:00:00"/>
    <d v="2022-11-30T00:00:00"/>
    <n v="22025240"/>
    <n v="0"/>
    <n v="0"/>
    <n v="0"/>
    <n v="1273167"/>
    <n v="0"/>
    <n v="0"/>
    <n v="2400"/>
    <n v="5063561"/>
    <n v="0"/>
    <n v="0"/>
    <n v="0"/>
    <n v="0"/>
    <n v="7899350"/>
    <n v="0"/>
    <n v="0"/>
    <n v="0"/>
    <n v="7786762"/>
    <n v="0"/>
    <n v="0"/>
    <n v="0"/>
    <n v="0"/>
    <n v="22025240"/>
    <s v="PUBLICAS"/>
    <n v="8251"/>
    <x v="8"/>
    <n v="2"/>
    <x v="0"/>
  </r>
  <r>
    <n v="900006037"/>
    <s v="E.S.E. HOSPITAL UNIVERSITARIO DE SANTANDER"/>
    <d v="2022-12-14T00:00:00"/>
    <d v="2021-02-01T00:00:00"/>
    <d v="2022-11-30T00:00:00"/>
    <n v="988271039"/>
    <n v="4617100"/>
    <n v="0"/>
    <n v="0"/>
    <n v="98965299"/>
    <n v="18939265"/>
    <n v="471594"/>
    <n v="18766084"/>
    <n v="4070300"/>
    <n v="0"/>
    <n v="0"/>
    <n v="634773607"/>
    <n v="0"/>
    <n v="66094046"/>
    <n v="112253824"/>
    <n v="0"/>
    <n v="165451"/>
    <n v="29154469"/>
    <n v="0"/>
    <n v="0"/>
    <n v="0"/>
    <n v="0"/>
    <n v="988271039"/>
    <s v="PROCESO EJECUTIVO, PROCURADURIA, SNS  Y TUTELA"/>
    <n v="8240"/>
    <x v="8"/>
    <n v="2"/>
    <x v="0"/>
  </r>
  <r>
    <n v="890985603"/>
    <s v="E.S.E. HOSPITAL SAN SEBASTIAN DE URABA"/>
    <d v="2022-12-14T00:00:00"/>
    <d v="2021-04-01T00:00:00"/>
    <d v="2022-11-30T00:00:00"/>
    <n v="19716527"/>
    <n v="0"/>
    <n v="0"/>
    <n v="0"/>
    <n v="650556"/>
    <n v="0"/>
    <n v="0"/>
    <n v="0"/>
    <n v="0"/>
    <n v="0"/>
    <n v="0"/>
    <n v="0"/>
    <n v="0"/>
    <n v="5707353"/>
    <n v="2178780"/>
    <n v="0"/>
    <n v="623880"/>
    <n v="10555958"/>
    <n v="0"/>
    <n v="0"/>
    <n v="0"/>
    <n v="0"/>
    <n v="19716527"/>
    <s v="PUBLICAS"/>
    <n v="8234"/>
    <x v="8"/>
    <n v="2"/>
    <x v="0"/>
  </r>
  <r>
    <n v="800215758"/>
    <s v="CLINICA SANTA CRUZ DE LA LOMA S.A."/>
    <d v="2022-12-14T00:00:00"/>
    <d v="2020-12-01T00:00:00"/>
    <d v="2022-11-30T00:00:00"/>
    <n v="144924285"/>
    <n v="0"/>
    <n v="0"/>
    <n v="0"/>
    <n v="107243033"/>
    <n v="0"/>
    <n v="62918"/>
    <n v="16934"/>
    <n v="12488286"/>
    <n v="0"/>
    <n v="0"/>
    <n v="3025771"/>
    <n v="0"/>
    <n v="5834333"/>
    <n v="292305"/>
    <n v="0"/>
    <n v="4709449"/>
    <n v="11251256"/>
    <n v="0"/>
    <n v="0"/>
    <n v="0"/>
    <n v="0"/>
    <n v="144924285"/>
    <s v="OTRAS IPS"/>
    <n v="8229"/>
    <x v="8"/>
    <n v="2"/>
    <x v="0"/>
  </r>
  <r>
    <n v="800152970"/>
    <s v="E.S.E. HOSPITAL REGIONAL DE MIRAFLORES"/>
    <d v="2022-12-14T00:00:00"/>
    <d v="2014-11-01T00:00:00"/>
    <d v="2022-11-30T00:00:00"/>
    <n v="55816526"/>
    <n v="123761"/>
    <n v="0"/>
    <n v="0"/>
    <n v="13088175"/>
    <n v="0"/>
    <n v="0"/>
    <n v="0"/>
    <n v="498846"/>
    <n v="0"/>
    <n v="0"/>
    <n v="4355352"/>
    <n v="3894386"/>
    <n v="2316169"/>
    <n v="10452831"/>
    <n v="2453757"/>
    <n v="8521429"/>
    <n v="10111820"/>
    <n v="0"/>
    <n v="0"/>
    <n v="0"/>
    <n v="0"/>
    <n v="55816526"/>
    <s v="PUBLICAS"/>
    <n v="8224"/>
    <x v="8"/>
    <n v="2"/>
    <x v="0"/>
  </r>
  <r>
    <n v="892000401"/>
    <s v="INVERSIONES CLINICA DEL META S.A."/>
    <d v="2022-12-14T00:00:00"/>
    <d v="2020-04-01T00:00:00"/>
    <d v="2022-11-30T00:00:00"/>
    <n v="1428295077"/>
    <n v="1783498"/>
    <n v="0"/>
    <n v="0"/>
    <n v="691688023"/>
    <n v="0"/>
    <n v="205871"/>
    <n v="20351660"/>
    <n v="3389192"/>
    <n v="0"/>
    <n v="0"/>
    <n v="126524244"/>
    <n v="0"/>
    <n v="331191332"/>
    <n v="166762897"/>
    <n v="0"/>
    <n v="7391634"/>
    <n v="79006726"/>
    <n v="0"/>
    <n v="0"/>
    <n v="0"/>
    <n v="0"/>
    <n v="1428295077"/>
    <s v="OTRAS IPS"/>
    <n v="8219"/>
    <x v="8"/>
    <n v="2"/>
    <x v="0"/>
  </r>
  <r>
    <n v="900215983"/>
    <s v="CLINICA BELO HORIZONTE"/>
    <d v="2022-12-13T00:00:00"/>
    <d v="2022-08-01T00:00:00"/>
    <d v="2022-11-30T00:00:00"/>
    <n v="28352533"/>
    <n v="0"/>
    <n v="0"/>
    <n v="0"/>
    <n v="0"/>
    <n v="0"/>
    <n v="0"/>
    <n v="0"/>
    <n v="0"/>
    <n v="0"/>
    <n v="0"/>
    <n v="14825168"/>
    <n v="0"/>
    <n v="0"/>
    <n v="13527365"/>
    <n v="0"/>
    <n v="0"/>
    <n v="0"/>
    <n v="0"/>
    <n v="0"/>
    <n v="0"/>
    <n v="0"/>
    <n v="28352533"/>
    <s v="OTRAS IPS"/>
    <n v="8209"/>
    <x v="8"/>
    <n v="2"/>
    <x v="0"/>
  </r>
  <r>
    <n v="900267104"/>
    <s v="UNIDAD INTEGRAL DE REHABILITACION CARDIO-PULMONAR E.U."/>
    <d v="2022-12-13T00:00:00"/>
    <d v="2021-09-01T00:00:00"/>
    <d v="2022-11-30T00:00:00"/>
    <n v="31024459"/>
    <n v="0"/>
    <n v="0"/>
    <n v="0"/>
    <n v="9965138"/>
    <n v="0"/>
    <n v="0"/>
    <n v="0"/>
    <n v="0"/>
    <n v="0"/>
    <n v="0"/>
    <n v="1933511"/>
    <n v="0"/>
    <n v="9342059"/>
    <n v="937819"/>
    <n v="0"/>
    <n v="100050"/>
    <n v="8745882"/>
    <n v="0"/>
    <n v="0"/>
    <n v="0"/>
    <n v="0"/>
    <n v="31024459"/>
    <s v="OTRAS IPS"/>
    <n v="8207"/>
    <x v="8"/>
    <n v="2"/>
    <x v="0"/>
  </r>
  <r>
    <n v="820002654"/>
    <s v="DISTRIMEQ LTDA - DUITAMA"/>
    <d v="2022-12-13T00:00:00"/>
    <d v="2020-09-01T00:00:00"/>
    <d v="2022-11-30T00:00:00"/>
    <n v="472147516"/>
    <n v="17854"/>
    <n v="0"/>
    <n v="0"/>
    <n v="27962377"/>
    <n v="0"/>
    <n v="5480056"/>
    <n v="4454170"/>
    <n v="0"/>
    <n v="0"/>
    <n v="0"/>
    <n v="5281156"/>
    <n v="0"/>
    <n v="14186908"/>
    <n v="36201559"/>
    <n v="0"/>
    <n v="41466881"/>
    <n v="337096555"/>
    <n v="0"/>
    <n v="0"/>
    <n v="0"/>
    <n v="0"/>
    <n v="472147516"/>
    <s v="OTRAS IPS"/>
    <n v="8201"/>
    <x v="8"/>
    <n v="2"/>
    <x v="0"/>
  </r>
  <r>
    <n v="891855039"/>
    <s v="HOSPITAL REGIONAL DE SOGAMOSO EMPRESA SOCIAL DEL ESTADO"/>
    <d v="2022-12-13T00:00:00"/>
    <d v="2017-02-01T00:00:00"/>
    <d v="2022-11-30T00:00:00"/>
    <n v="1041229848"/>
    <n v="247005"/>
    <n v="0"/>
    <n v="0"/>
    <n v="606155190"/>
    <n v="52743"/>
    <n v="1080205"/>
    <n v="1577749"/>
    <n v="19707528"/>
    <n v="0"/>
    <n v="0"/>
    <n v="136834324"/>
    <n v="0"/>
    <n v="147553863"/>
    <n v="17857300"/>
    <n v="0"/>
    <n v="8542443"/>
    <n v="101621498"/>
    <n v="0"/>
    <n v="0"/>
    <n v="0"/>
    <n v="0"/>
    <n v="1041229848"/>
    <s v="PUBLICAS"/>
    <n v="8193"/>
    <x v="8"/>
    <n v="2"/>
    <x v="0"/>
  </r>
  <r>
    <n v="900958564"/>
    <s v="SUBRED INTEGRADA DE SERVICIOS DE SALUD SUR E.S.E. - UNIDAD DE SERVICIOS DE SALUD EL TUNAL"/>
    <d v="2022-12-12T00:00:00"/>
    <d v="2016-09-01T00:00:00"/>
    <d v="2022-11-30T00:00:00"/>
    <n v="5645817876"/>
    <n v="327620565"/>
    <n v="0"/>
    <n v="0"/>
    <n v="1739094300"/>
    <n v="2333870"/>
    <n v="23277932"/>
    <n v="91002671"/>
    <n v="7889694"/>
    <n v="0"/>
    <n v="0"/>
    <n v="491912931"/>
    <n v="0"/>
    <n v="484898943"/>
    <n v="1840442467"/>
    <n v="43801457"/>
    <n v="139178981"/>
    <n v="454364065"/>
    <n v="0"/>
    <n v="0"/>
    <n v="0"/>
    <n v="0"/>
    <n v="5645817876"/>
    <s v="65 IPS"/>
    <n v="8188"/>
    <x v="8"/>
    <n v="2"/>
    <x v="0"/>
  </r>
  <r>
    <n v="900391619"/>
    <s v="IPS NUESTRA SEÑORA DE FATIMA SAS"/>
    <d v="2022-12-12T00:00:00"/>
    <d v="2021-05-01T00:00:00"/>
    <d v="2022-11-30T00:00:00"/>
    <n v="216284027"/>
    <n v="327412"/>
    <n v="0"/>
    <n v="0"/>
    <n v="0"/>
    <n v="0"/>
    <n v="0"/>
    <n v="0"/>
    <n v="0"/>
    <n v="0"/>
    <n v="0"/>
    <n v="32445051"/>
    <n v="0"/>
    <n v="5073626"/>
    <n v="31796445"/>
    <n v="0"/>
    <n v="114200305"/>
    <n v="32441188"/>
    <n v="0"/>
    <n v="0"/>
    <n v="0"/>
    <n v="0"/>
    <n v="216284027"/>
    <s v="OTRAS IPS"/>
    <n v="8185"/>
    <x v="8"/>
    <n v="2"/>
    <x v="0"/>
  </r>
  <r>
    <n v="832010436"/>
    <s v="E.S.E. MARIA AUXILIADORA DE MOSQUERA"/>
    <d v="2022-12-12T00:00:00"/>
    <d v="2020-01-01T00:00:00"/>
    <d v="2022-11-30T00:00:00"/>
    <n v="3169878040"/>
    <n v="1299411"/>
    <n v="0"/>
    <n v="0"/>
    <n v="1107443045"/>
    <n v="16000"/>
    <n v="0"/>
    <n v="2154508"/>
    <n v="346881778"/>
    <n v="0"/>
    <n v="508563"/>
    <n v="266997614"/>
    <n v="0"/>
    <n v="435642782"/>
    <n v="584258495"/>
    <n v="78036647"/>
    <n v="43488827"/>
    <n v="303150370"/>
    <n v="0"/>
    <n v="0"/>
    <n v="0"/>
    <n v="0"/>
    <n v="3169878040"/>
    <s v="PROCESO EJECUTIVO, PROCURADURIA, SNS  Y TUTELA"/>
    <n v="8174"/>
    <x v="8"/>
    <n v="2"/>
    <x v="0"/>
  </r>
  <r>
    <n v="900341526"/>
    <s v="FUNDACION CARDIOVASCULAR DE COLOMBIA ZONA FRANCA S.A.S"/>
    <d v="2022-12-12T00:00:00"/>
    <d v="2018-01-01T00:00:00"/>
    <d v="2022-11-30T00:00:00"/>
    <n v="940124564"/>
    <n v="24076045"/>
    <n v="0"/>
    <n v="0"/>
    <n v="137480431"/>
    <n v="20792582"/>
    <n v="84538708"/>
    <n v="324246291"/>
    <n v="30350569"/>
    <n v="0"/>
    <n v="0"/>
    <n v="26423536"/>
    <n v="0"/>
    <n v="37999660"/>
    <n v="98887476"/>
    <n v="0"/>
    <n v="6176400"/>
    <n v="149152866"/>
    <n v="0"/>
    <n v="0"/>
    <n v="0"/>
    <n v="0"/>
    <n v="940124564"/>
    <s v="PROCESO EJECUTIVO, PROCURADURIA, SNS  Y TUTELA"/>
    <n v="8169"/>
    <x v="8"/>
    <n v="2"/>
    <x v="0"/>
  </r>
  <r>
    <n v="900361147"/>
    <s v="CLINICA DE ENFERMEDADES DIGESTIVAS SAS"/>
    <d v="2022-12-12T00:00:00"/>
    <d v="2020-10-01T00:00:00"/>
    <d v="2022-11-30T00:00:00"/>
    <n v="249713168"/>
    <n v="0"/>
    <n v="0"/>
    <n v="0"/>
    <n v="23471775"/>
    <n v="0"/>
    <n v="0"/>
    <n v="0"/>
    <n v="0"/>
    <n v="0"/>
    <n v="0"/>
    <n v="21376461"/>
    <n v="0"/>
    <n v="44390053"/>
    <n v="103182918"/>
    <n v="0"/>
    <n v="51829135"/>
    <n v="5462826"/>
    <n v="0"/>
    <n v="0"/>
    <n v="0"/>
    <n v="0"/>
    <n v="249713168"/>
    <s v="OTRAS IPS"/>
    <n v="8158"/>
    <x v="8"/>
    <n v="2"/>
    <x v="0"/>
  </r>
  <r>
    <n v="890400693"/>
    <s v="CLINICA BLAS DE LEZO S.A"/>
    <d v="2022-12-12T00:00:00"/>
    <d v="2016-03-01T00:00:00"/>
    <d v="2022-11-30T00:00:00"/>
    <n v="3449554560"/>
    <n v="78308362"/>
    <n v="0"/>
    <n v="0"/>
    <n v="955881026"/>
    <n v="0"/>
    <n v="69719986"/>
    <n v="103433208"/>
    <n v="2315205"/>
    <n v="0"/>
    <n v="0"/>
    <n v="771366503"/>
    <n v="14949"/>
    <n v="434485724"/>
    <n v="139875304"/>
    <n v="0"/>
    <n v="7420363"/>
    <n v="886733930"/>
    <n v="0"/>
    <n v="0"/>
    <n v="0"/>
    <n v="0"/>
    <n v="3449554560"/>
    <s v=" IPS PRIORIZADAS COVID"/>
    <n v="8155"/>
    <x v="8"/>
    <n v="2"/>
    <x v="0"/>
  </r>
  <r>
    <n v="891701664"/>
    <s v="SOCIEDAD MEDICA DE SANTA MARTA CLINICA EL PRADO"/>
    <d v="2022-12-09T00:00:00"/>
    <d v="2020-01-01T00:00:00"/>
    <d v="2022-10-31T00:00:00"/>
    <n v="4624498776"/>
    <n v="0"/>
    <n v="0"/>
    <n v="0"/>
    <n v="1076283474"/>
    <n v="0"/>
    <n v="104870"/>
    <n v="10550719"/>
    <n v="1029423"/>
    <n v="0"/>
    <n v="796866"/>
    <n v="742581810"/>
    <n v="0"/>
    <n v="328750090"/>
    <n v="830949474"/>
    <n v="0"/>
    <n v="12111720"/>
    <n v="1621340330"/>
    <n v="0"/>
    <n v="0"/>
    <n v="0"/>
    <n v="0"/>
    <n v="4624498776"/>
    <s v=" IPS PRIORIZADAS COVID"/>
    <n v="8124"/>
    <x v="8"/>
    <n v="2"/>
    <x v="0"/>
  </r>
  <r>
    <n v="800119574"/>
    <s v="SOCIEDAD DE SERVICIOS OCULARES LTDA OPTISALUD- YOPAL"/>
    <d v="2022-12-09T00:00:00"/>
    <d v="2020-08-01T00:00:00"/>
    <d v="2022-10-31T00:00:00"/>
    <n v="108106297"/>
    <n v="1188961"/>
    <n v="0"/>
    <n v="0"/>
    <n v="47205637"/>
    <n v="0"/>
    <n v="0"/>
    <n v="126126"/>
    <n v="0"/>
    <n v="0"/>
    <n v="0"/>
    <n v="1828659"/>
    <n v="0"/>
    <n v="15304128"/>
    <n v="15388619"/>
    <n v="0"/>
    <n v="1262853"/>
    <n v="25801314"/>
    <n v="0"/>
    <n v="0"/>
    <n v="0"/>
    <n v="0"/>
    <n v="108106297"/>
    <s v="OTRAS IPS"/>
    <n v="8118"/>
    <x v="8"/>
    <n v="2"/>
    <x v="0"/>
  </r>
  <r>
    <n v="900235279"/>
    <s v="PSICO SALUD Y TRANSORMACION S.A.S"/>
    <d v="2022-12-09T00:00:00"/>
    <d v="2021-07-01T00:00:00"/>
    <d v="2022-06-30T00:00:00"/>
    <n v="59721384"/>
    <n v="48664"/>
    <n v="0"/>
    <n v="0"/>
    <n v="0"/>
    <n v="0"/>
    <n v="0"/>
    <n v="12281"/>
    <n v="0"/>
    <n v="0"/>
    <n v="0"/>
    <n v="0"/>
    <n v="0"/>
    <n v="2731053"/>
    <n v="11704936"/>
    <n v="0"/>
    <n v="17532991"/>
    <n v="27691459"/>
    <n v="0"/>
    <n v="0"/>
    <n v="0"/>
    <n v="0"/>
    <n v="59721384"/>
    <s v="OTRAS IPS"/>
    <n v="8115"/>
    <x v="8"/>
    <n v="2"/>
    <x v="0"/>
  </r>
  <r>
    <n v="891200274"/>
    <s v="HOSPITAL SAN RAFAEL DE PASTO"/>
    <d v="2022-12-09T00:00:00"/>
    <d v="2021-05-01T00:00:00"/>
    <d v="2022-10-31T00:00:00"/>
    <n v="30813564"/>
    <n v="0"/>
    <n v="0"/>
    <n v="0"/>
    <n v="21569927"/>
    <n v="0"/>
    <n v="0"/>
    <n v="25754"/>
    <n v="0"/>
    <n v="0"/>
    <n v="0"/>
    <n v="0"/>
    <n v="0"/>
    <n v="7298199"/>
    <n v="0"/>
    <n v="0"/>
    <n v="0"/>
    <n v="1919684"/>
    <n v="0"/>
    <n v="0"/>
    <n v="0"/>
    <n v="0"/>
    <n v="30813564"/>
    <s v="PUBLICAS"/>
    <n v="8111"/>
    <x v="8"/>
    <n v="2"/>
    <x v="0"/>
  </r>
  <r>
    <n v="860076321"/>
    <s v="FUNDACION LIGA CENTRAL CONTRA LA EPILEPSIA"/>
    <d v="2022-12-09T00:00:00"/>
    <d v="2020-02-01T00:00:00"/>
    <d v="2022-10-31T00:00:00"/>
    <n v="55541032"/>
    <n v="0"/>
    <n v="0"/>
    <n v="0"/>
    <n v="23150663"/>
    <n v="0"/>
    <n v="320000"/>
    <n v="0"/>
    <n v="0"/>
    <n v="0"/>
    <n v="0"/>
    <n v="393322"/>
    <n v="170792"/>
    <n v="11186469"/>
    <n v="7204882"/>
    <n v="0"/>
    <n v="0"/>
    <n v="13114904"/>
    <n v="0"/>
    <n v="0"/>
    <n v="0"/>
    <n v="0"/>
    <n v="55541032"/>
    <s v="OTRAS IPS"/>
    <n v="8110"/>
    <x v="8"/>
    <n v="2"/>
    <x v="0"/>
  </r>
  <r>
    <n v="89020546"/>
    <s v="E.S.E. HOSPITAL INTEGRADO SAN BERNARDO"/>
    <d v="2022-12-09T00:00:00"/>
    <d v="2016-02-01T00:00:00"/>
    <d v="2022-10-31T00:00:00"/>
    <n v="116386993"/>
    <n v="0"/>
    <n v="0"/>
    <n v="0"/>
    <n v="10963125"/>
    <n v="0"/>
    <n v="0"/>
    <n v="0"/>
    <n v="404160"/>
    <n v="0"/>
    <n v="0"/>
    <n v="4935948"/>
    <n v="0"/>
    <n v="2532449"/>
    <n v="3219019"/>
    <n v="0"/>
    <n v="9201368"/>
    <n v="85130924"/>
    <n v="0"/>
    <n v="0"/>
    <n v="0"/>
    <n v="0"/>
    <n v="116386993"/>
    <s v="PUBLICAS"/>
    <n v="8104"/>
    <x v="8"/>
    <n v="2"/>
    <x v="0"/>
  </r>
  <r>
    <n v="900580962"/>
    <s v="SOLINSA G.C. S.A.S. - SAN GIL - DISFARMA G.C SAS"/>
    <d v="2022-12-07T00:00:00"/>
    <d v="2021-03-01T00:00:00"/>
    <d v="2022-10-31T00:00:00"/>
    <n v="2149352509"/>
    <n v="2805603"/>
    <n v="0"/>
    <n v="0"/>
    <n v="120315304"/>
    <n v="0"/>
    <n v="10071615"/>
    <n v="59865205"/>
    <n v="0"/>
    <n v="677168"/>
    <n v="0"/>
    <n v="850222042"/>
    <n v="0"/>
    <n v="40267325"/>
    <n v="55743130"/>
    <n v="38338499"/>
    <n v="130902712"/>
    <n v="840143906"/>
    <n v="0"/>
    <n v="0"/>
    <n v="0"/>
    <n v="0"/>
    <n v="2149352509"/>
    <s v="OTRAS IPS"/>
    <n v="8100"/>
    <x v="8"/>
    <n v="2"/>
    <x v="0"/>
  </r>
  <r>
    <n v="800077052"/>
    <s v="FUNDACION PARA EL DESARROLLO DE LA NIÑEZ - APUSHI"/>
    <d v="2022-12-07T00:00:00"/>
    <d v="2022-08-01T00:00:00"/>
    <d v="2022-10-31T00:00:00"/>
    <n v="12882924"/>
    <n v="0"/>
    <n v="0"/>
    <n v="0"/>
    <n v="0"/>
    <n v="0"/>
    <n v="0"/>
    <n v="5978205"/>
    <n v="0"/>
    <n v="0"/>
    <n v="0"/>
    <n v="2197154"/>
    <n v="0"/>
    <n v="417676"/>
    <n v="2097154"/>
    <n v="0"/>
    <n v="0"/>
    <n v="2192735"/>
    <n v="0"/>
    <n v="0"/>
    <n v="0"/>
    <n v="0"/>
    <n v="12882924"/>
    <s v="OTRAS IPS"/>
    <n v="8095"/>
    <x v="8"/>
    <n v="2"/>
    <x v="0"/>
  </r>
  <r>
    <n v="890100275"/>
    <s v="CLINICA DEL CARIBE S.A."/>
    <d v="2022-12-07T00:00:00"/>
    <d v="2022-05-01T00:00:00"/>
    <d v="2022-10-31T00:00:00"/>
    <n v="745065"/>
    <n v="0"/>
    <n v="0"/>
    <n v="0"/>
    <n v="98100"/>
    <n v="0"/>
    <n v="0"/>
    <n v="0"/>
    <n v="0"/>
    <n v="0"/>
    <n v="0"/>
    <n v="0"/>
    <n v="0"/>
    <n v="178109"/>
    <n v="221774"/>
    <n v="0"/>
    <n v="0"/>
    <n v="247082"/>
    <n v="0"/>
    <n v="0"/>
    <n v="0"/>
    <n v="0"/>
    <n v="745065"/>
    <s v="OTRAS IPS"/>
    <n v="8093"/>
    <x v="8"/>
    <n v="2"/>
    <x v="0"/>
  </r>
  <r>
    <n v="830504400"/>
    <s v="CENTRO MEDICO VALLE DE ATRIZ E.U."/>
    <d v="2022-12-07T00:00:00"/>
    <d v="2021-04-01T00:00:00"/>
    <d v="2022-11-30T00:00:00"/>
    <n v="369344092"/>
    <n v="3962749"/>
    <n v="0"/>
    <n v="0"/>
    <n v="5904648"/>
    <n v="0"/>
    <n v="0"/>
    <n v="0"/>
    <n v="0"/>
    <n v="0"/>
    <n v="0"/>
    <n v="2010800"/>
    <n v="0"/>
    <n v="1056755"/>
    <n v="272337758"/>
    <n v="0"/>
    <n v="74883555"/>
    <n v="9187827"/>
    <n v="0"/>
    <n v="0"/>
    <n v="0"/>
    <n v="0"/>
    <n v="369344092"/>
    <d v="1899-12-30T00:00:00"/>
    <n v="8087"/>
    <x v="8"/>
    <n v="2"/>
    <x v="0"/>
  </r>
  <r>
    <n v="804010244"/>
    <s v="SOCIEDAD CARDIOVASCULAR DE SANTANDER LIMITADA S.C.S LTDA"/>
    <d v="2022-12-07T00:00:00"/>
    <d v="2019-03-01T00:00:00"/>
    <d v="2022-10-31T00:00:00"/>
    <n v="807939364"/>
    <n v="0"/>
    <n v="0"/>
    <n v="0"/>
    <n v="7120605"/>
    <n v="0"/>
    <n v="0"/>
    <n v="0"/>
    <n v="0"/>
    <n v="0"/>
    <n v="0"/>
    <n v="104220380"/>
    <n v="0"/>
    <n v="93885757"/>
    <n v="76742690"/>
    <n v="45400770"/>
    <n v="403429910"/>
    <n v="77139252"/>
    <n v="0"/>
    <n v="0"/>
    <n v="0"/>
    <n v="0"/>
    <n v="807939364"/>
    <s v="OTRAS DOMICILIARIAS"/>
    <n v="8080"/>
    <x v="8"/>
    <n v="2"/>
    <x v="1"/>
  </r>
  <r>
    <n v="801001440"/>
    <s v="REDSALUD ARMENIA ESE - UNIDAD INTERMEDIA DEL SUR"/>
    <d v="2022-12-06T00:00:00"/>
    <d v="2010-08-01T00:00:00"/>
    <d v="2022-10-31T00:00:00"/>
    <n v="5303197"/>
    <n v="0"/>
    <n v="0"/>
    <n v="0"/>
    <n v="217846"/>
    <n v="0"/>
    <n v="0"/>
    <n v="0"/>
    <n v="0"/>
    <n v="0"/>
    <n v="0"/>
    <n v="0"/>
    <n v="726010"/>
    <n v="1300"/>
    <n v="215368"/>
    <n v="0"/>
    <n v="1153744"/>
    <n v="2988929"/>
    <n v="0"/>
    <n v="0"/>
    <n v="0"/>
    <n v="0"/>
    <n v="5303197"/>
    <s v="PUBLICAS"/>
    <n v="8059"/>
    <x v="8"/>
    <n v="2"/>
    <x v="1"/>
  </r>
  <r>
    <n v="830120825"/>
    <s v="LINEA MEDICA DE AMBULANCIAS S.A.S."/>
    <d v="2022-12-05T00:00:00"/>
    <d v="2021-01-01T00:00:00"/>
    <d v="2022-11-30T00:00:00"/>
    <n v="913137021"/>
    <n v="0"/>
    <n v="0"/>
    <n v="0"/>
    <n v="342948982"/>
    <n v="0"/>
    <n v="0"/>
    <n v="0"/>
    <n v="0"/>
    <n v="0"/>
    <n v="0"/>
    <n v="1757431"/>
    <n v="0"/>
    <n v="16092260"/>
    <n v="9877758"/>
    <n v="79547325"/>
    <n v="403975014"/>
    <n v="58938251"/>
    <n v="0"/>
    <n v="0"/>
    <n v="0"/>
    <n v="0"/>
    <n v="913137021"/>
    <s v=" IPS PRIORIZADAS COVID"/>
    <n v="8046"/>
    <x v="8"/>
    <n v="2"/>
    <x v="0"/>
  </r>
  <r>
    <n v="800179870"/>
    <s v="HOSPITAL SAN ANDRES E.S.E.- TUMACO"/>
    <d v="2022-12-05T00:00:00"/>
    <d v="2016-08-01T00:00:00"/>
    <d v="2022-10-31T00:00:00"/>
    <n v="254000754"/>
    <n v="0"/>
    <n v="0"/>
    <n v="0"/>
    <n v="5354074"/>
    <n v="0"/>
    <n v="0"/>
    <n v="0"/>
    <n v="80832"/>
    <n v="0"/>
    <n v="0"/>
    <n v="6986105"/>
    <n v="0"/>
    <n v="19986002"/>
    <n v="58907395"/>
    <n v="11539481"/>
    <n v="112068460"/>
    <n v="39078405"/>
    <n v="0"/>
    <n v="0"/>
    <n v="0"/>
    <n v="0"/>
    <n v="254000754"/>
    <s v="PUBLICAS"/>
    <n v="8039"/>
    <x v="8"/>
    <n v="2"/>
    <x v="0"/>
  </r>
  <r>
    <n v="890304155"/>
    <s v="HOSPITAL DEPARTAMENTAL PSIQUIATRICO UNIV.DEL VALLE"/>
    <d v="2022-12-05T00:00:00"/>
    <d v="2012-10-01T00:00:00"/>
    <d v="2022-10-31T00:00:00"/>
    <n v="373445021"/>
    <n v="0"/>
    <n v="0"/>
    <n v="0"/>
    <n v="0"/>
    <n v="0"/>
    <n v="0"/>
    <n v="48240"/>
    <n v="0"/>
    <n v="0"/>
    <n v="0"/>
    <n v="216994"/>
    <n v="0"/>
    <n v="11005138"/>
    <n v="444636"/>
    <n v="0"/>
    <n v="312215863"/>
    <n v="49514150"/>
    <n v="0"/>
    <n v="0"/>
    <n v="0"/>
    <n v="0"/>
    <n v="373445021"/>
    <s v="PUBLICAS"/>
    <n v="8036"/>
    <x v="8"/>
    <n v="2"/>
    <x v="0"/>
  </r>
  <r>
    <n v="800190884"/>
    <s v="CLINICA ANTIOQUIA S.A. - ITAGUI"/>
    <d v="2022-12-05T00:00:00"/>
    <d v="2020-08-01T00:00:00"/>
    <d v="2022-10-31T00:00:00"/>
    <n v="25964793"/>
    <n v="0"/>
    <n v="0"/>
    <n v="0"/>
    <n v="138341"/>
    <n v="0"/>
    <n v="2727609"/>
    <n v="4871"/>
    <n v="0"/>
    <n v="0"/>
    <n v="0"/>
    <n v="0"/>
    <n v="0"/>
    <n v="12943958"/>
    <n v="1074465"/>
    <n v="0"/>
    <n v="0"/>
    <n v="9075549"/>
    <n v="0"/>
    <n v="0"/>
    <n v="0"/>
    <n v="0"/>
    <n v="25964793"/>
    <s v="OTRAS IPS"/>
    <n v="8035"/>
    <x v="8"/>
    <n v="2"/>
    <x v="0"/>
  </r>
  <r>
    <n v="809003590"/>
    <s v="UNIDAD DE SALUD DE IBAGUE EMPRESA SOCIAL DEL ESTADO"/>
    <d v="2022-12-05T00:00:00"/>
    <d v="2021-02-01T00:00:00"/>
    <d v="2022-10-31T00:00:00"/>
    <n v="337579097"/>
    <n v="328090"/>
    <n v="0"/>
    <n v="0"/>
    <n v="114946842"/>
    <n v="0"/>
    <n v="0"/>
    <n v="301705"/>
    <n v="1134000"/>
    <n v="0"/>
    <n v="0"/>
    <n v="33052272"/>
    <n v="0"/>
    <n v="27056140"/>
    <n v="107415877"/>
    <n v="32505828"/>
    <n v="977465"/>
    <n v="19860878"/>
    <n v="0"/>
    <n v="0"/>
    <n v="0"/>
    <n v="0"/>
    <n v="337579097"/>
    <s v="PUBLICAS"/>
    <n v="8033"/>
    <x v="8"/>
    <n v="2"/>
    <x v="0"/>
  </r>
  <r>
    <n v="800033723"/>
    <s v="SERVICIOS MEDICOS OLIMPUS IPS LIMITADA SEDE BARRANQUILLA"/>
    <d v="2022-12-05T00:00:00"/>
    <d v="2019-03-01T00:00:00"/>
    <d v="2022-10-31T00:00:00"/>
    <n v="386494258"/>
    <n v="63054"/>
    <n v="0"/>
    <n v="0"/>
    <n v="51158502"/>
    <n v="0"/>
    <n v="0"/>
    <n v="0"/>
    <n v="59694963"/>
    <n v="0"/>
    <n v="0"/>
    <n v="6989988"/>
    <n v="0"/>
    <n v="2692086"/>
    <n v="176185321"/>
    <n v="6266870"/>
    <n v="24497528"/>
    <n v="58945946"/>
    <n v="0"/>
    <n v="0"/>
    <n v="0"/>
    <n v="0"/>
    <n v="386494258"/>
    <s v=" IPS PRIORIZADAS COVID"/>
    <n v="8031"/>
    <x v="8"/>
    <n v="2"/>
    <x v="0"/>
  </r>
  <r>
    <n v="900002780"/>
    <s v="FUNDACION CLINICA CAMPBELL"/>
    <d v="2022-12-05T00:00:00"/>
    <d v="2021-04-01T00:00:00"/>
    <d v="2022-11-30T00:00:00"/>
    <n v="453228151"/>
    <n v="0"/>
    <n v="0"/>
    <n v="0"/>
    <n v="34608809"/>
    <n v="0"/>
    <n v="0"/>
    <n v="0"/>
    <n v="80832"/>
    <n v="0"/>
    <n v="0"/>
    <n v="153194352"/>
    <n v="0"/>
    <n v="12124493"/>
    <n v="204765874"/>
    <n v="0"/>
    <n v="0"/>
    <n v="48453791"/>
    <n v="0"/>
    <n v="0"/>
    <n v="0"/>
    <n v="0"/>
    <n v="453228151"/>
    <s v="OTRAS IPS"/>
    <n v="8028"/>
    <x v="8"/>
    <n v="2"/>
    <x v="0"/>
  </r>
  <r>
    <n v="891180039"/>
    <s v="ESE HOSPITAL DEL ROSARIO - CAMPO ALEGRE"/>
    <d v="2022-12-05T00:00:00"/>
    <d v="2019-10-01T00:00:00"/>
    <d v="2022-10-31T00:00:00"/>
    <n v="23793440"/>
    <n v="0"/>
    <n v="0"/>
    <n v="0"/>
    <n v="2306465"/>
    <n v="0"/>
    <n v="0"/>
    <n v="2520"/>
    <n v="957127"/>
    <n v="0"/>
    <n v="0"/>
    <n v="2627218"/>
    <n v="0"/>
    <n v="640950"/>
    <n v="6783662"/>
    <n v="1349201"/>
    <n v="1923494"/>
    <n v="7202803"/>
    <n v="0"/>
    <n v="0"/>
    <n v="0"/>
    <n v="0"/>
    <n v="23793440"/>
    <s v="PUBLICAS"/>
    <n v="8024"/>
    <x v="8"/>
    <n v="2"/>
    <x v="0"/>
  </r>
  <r>
    <n v="900006037"/>
    <s v="E.S.E. HOSPITAL UNIVERSITARIO DE SANTANDER"/>
    <d v="2022-12-04T00:00:00"/>
    <d v="2021-02-01T00:00:00"/>
    <d v="2022-11-30T00:00:00"/>
    <n v="587620011"/>
    <n v="4617100"/>
    <n v="0"/>
    <n v="0"/>
    <n v="8451954"/>
    <n v="18939265"/>
    <n v="0"/>
    <n v="18748192"/>
    <n v="2854000"/>
    <n v="0"/>
    <n v="0"/>
    <n v="401443523"/>
    <n v="0"/>
    <n v="39287436"/>
    <n v="3185945"/>
    <n v="0"/>
    <n v="0"/>
    <n v="90092596"/>
    <n v="0"/>
    <n v="0"/>
    <n v="0"/>
    <n v="0"/>
    <n v="587620011"/>
    <s v="PROCESO EJECUTIVO, PROCURADURIA, SNS  Y TUTELA"/>
    <n v="8012"/>
    <x v="8"/>
    <n v="2"/>
    <x v="1"/>
  </r>
  <r>
    <n v="900038926"/>
    <s v="PROMOTORA MEDICA Y ODONTOLOGICA DE ANTIOQUIA S.A"/>
    <d v="2022-12-02T00:00:00"/>
    <d v="2019-07-01T00:00:00"/>
    <d v="2022-10-31T00:00:00"/>
    <n v="38104487"/>
    <n v="2742"/>
    <n v="0"/>
    <n v="0"/>
    <n v="6707985"/>
    <n v="0"/>
    <n v="0"/>
    <n v="0"/>
    <n v="0"/>
    <n v="0"/>
    <n v="0"/>
    <n v="2477011"/>
    <n v="0"/>
    <n v="17119848"/>
    <n v="4121124"/>
    <n v="0"/>
    <n v="6429572"/>
    <n v="1246205"/>
    <n v="0"/>
    <n v="0"/>
    <n v="0"/>
    <n v="0"/>
    <n v="38104487"/>
    <s v="OTRAS IPS"/>
    <n v="7991"/>
    <x v="8"/>
    <n v="2"/>
    <x v="0"/>
  </r>
  <r>
    <n v="800166905"/>
    <s v="NUCLEODIAGNOSTICO LTDA"/>
    <d v="2022-12-02T00:00:00"/>
    <d v="2020-10-01T00:00:00"/>
    <d v="2022-10-31T00:00:00"/>
    <n v="3990126"/>
    <n v="0"/>
    <n v="0"/>
    <n v="0"/>
    <n v="0"/>
    <n v="0"/>
    <n v="0"/>
    <n v="0"/>
    <n v="0"/>
    <n v="0"/>
    <n v="0"/>
    <n v="0"/>
    <n v="0"/>
    <n v="0"/>
    <n v="3990126"/>
    <n v="0"/>
    <n v="0"/>
    <n v="0"/>
    <n v="0"/>
    <n v="0"/>
    <n v="0"/>
    <n v="0"/>
    <n v="3990126"/>
    <s v="OTRAS IPS"/>
    <n v="7990"/>
    <x v="8"/>
    <n v="2"/>
    <x v="0"/>
  </r>
  <r>
    <n v="830091676"/>
    <s v="MEDIREX LTDA"/>
    <d v="2022-12-02T00:00:00"/>
    <d v="2020-02-01T00:00:00"/>
    <d v="2022-10-31T00:00:00"/>
    <n v="127244004"/>
    <n v="85278"/>
    <n v="0"/>
    <n v="0"/>
    <n v="63663525"/>
    <n v="0"/>
    <n v="0"/>
    <n v="284948"/>
    <n v="0"/>
    <n v="0"/>
    <n v="0"/>
    <n v="22889014"/>
    <n v="0"/>
    <n v="2767000"/>
    <n v="15014797"/>
    <n v="0"/>
    <n v="0"/>
    <n v="22539442"/>
    <n v="0"/>
    <n v="0"/>
    <n v="0"/>
    <n v="0"/>
    <n v="127244004"/>
    <s v="OTRAS IPS"/>
    <n v="7988"/>
    <x v="8"/>
    <n v="2"/>
    <x v="0"/>
  </r>
  <r>
    <n v="830003807"/>
    <s v="INTEGRA MEDICA COLOMBIA S.A"/>
    <d v="2022-12-02T00:00:00"/>
    <d v="2020-11-01T00:00:00"/>
    <d v="2022-10-31T00:00:00"/>
    <n v="146810077"/>
    <n v="7061215"/>
    <n v="0"/>
    <n v="0"/>
    <n v="50873060"/>
    <n v="0"/>
    <n v="0"/>
    <n v="362600"/>
    <n v="0"/>
    <n v="0"/>
    <n v="5528892"/>
    <n v="25266776"/>
    <n v="1658501"/>
    <n v="675400"/>
    <n v="0"/>
    <n v="0"/>
    <n v="0"/>
    <n v="55383633"/>
    <n v="0"/>
    <n v="0"/>
    <n v="0"/>
    <n v="0"/>
    <n v="146810077"/>
    <s v="OTRAS IPS"/>
    <n v="7987"/>
    <x v="8"/>
    <n v="2"/>
    <x v="0"/>
  </r>
  <r>
    <n v="900196366"/>
    <s v="E.S.E HOSPITAL SAN ANTONIO DE PADUA"/>
    <d v="2022-12-02T00:00:00"/>
    <d v="2019-12-01T00:00:00"/>
    <d v="2022-10-31T00:00:00"/>
    <n v="28682667"/>
    <n v="0"/>
    <n v="0"/>
    <n v="0"/>
    <n v="2291991"/>
    <n v="0"/>
    <n v="0"/>
    <n v="0"/>
    <n v="0"/>
    <n v="0"/>
    <n v="0"/>
    <n v="0"/>
    <n v="0"/>
    <n v="230898"/>
    <n v="13753075"/>
    <n v="2979125"/>
    <n v="72600"/>
    <n v="9354978"/>
    <n v="0"/>
    <n v="0"/>
    <n v="0"/>
    <n v="0"/>
    <n v="28682667"/>
    <s v="PUBLICAS"/>
    <n v="7985"/>
    <x v="8"/>
    <n v="2"/>
    <x v="0"/>
  </r>
  <r>
    <n v="901221353"/>
    <s v="ORTOCLINIC DEL CARIBE SAS-CLINICA ALTOS DEL PRADO"/>
    <d v="2022-12-02T00:00:00"/>
    <d v="2022-10-01T00:00:00"/>
    <d v="2022-10-31T00:00:00"/>
    <n v="118732687"/>
    <n v="0"/>
    <n v="0"/>
    <n v="0"/>
    <n v="0"/>
    <n v="0"/>
    <n v="0"/>
    <n v="0"/>
    <n v="0"/>
    <n v="0"/>
    <n v="0"/>
    <n v="80558948"/>
    <n v="0"/>
    <n v="0"/>
    <n v="0"/>
    <n v="0"/>
    <n v="38173739"/>
    <n v="0"/>
    <n v="0"/>
    <n v="0"/>
    <n v="0"/>
    <n v="0"/>
    <n v="118732687"/>
    <s v="OTRAS IPS"/>
    <n v="7979"/>
    <x v="8"/>
    <n v="2"/>
    <x v="0"/>
  </r>
  <r>
    <n v="802003414"/>
    <s v="EMPRESA SOCIAL DEL ESTADO HOSPITAL DE JUAN  DE ACOSTA"/>
    <d v="2022-12-01T00:00:00"/>
    <d v="2016-01-01T00:00:00"/>
    <d v="2022-12-31T00:00:00"/>
    <n v="240000277"/>
    <n v="0"/>
    <n v="0"/>
    <n v="0"/>
    <n v="9256847"/>
    <n v="0"/>
    <n v="0"/>
    <n v="0"/>
    <n v="1783966"/>
    <n v="0"/>
    <n v="0"/>
    <n v="697750"/>
    <n v="0"/>
    <n v="96433704"/>
    <n v="9809966"/>
    <n v="0"/>
    <n v="15988057"/>
    <n v="106029987"/>
    <n v="0"/>
    <n v="0"/>
    <n v="0"/>
    <n v="0"/>
    <n v="240000277"/>
    <s v=" IPS PRIORIZADAS COVID"/>
    <n v="7967"/>
    <x v="8"/>
    <n v="2"/>
    <x v="0"/>
  </r>
  <r>
    <n v="891800982"/>
    <s v="E.S.E. CENTRO DE REHABILITACION INTEGRAL DE BOYACA"/>
    <d v="2022-12-01T00:00:00"/>
    <d v="2020-03-01T00:00:00"/>
    <d v="2022-10-31T00:00:00"/>
    <n v="680069909"/>
    <n v="2189001"/>
    <n v="0"/>
    <n v="0"/>
    <n v="254025162"/>
    <n v="0"/>
    <n v="1828761"/>
    <n v="1189303"/>
    <n v="242496"/>
    <n v="0"/>
    <n v="0"/>
    <n v="25380716"/>
    <n v="0"/>
    <n v="43085098"/>
    <n v="167581943"/>
    <n v="0"/>
    <n v="1049082"/>
    <n v="183498347"/>
    <n v="0"/>
    <n v="0"/>
    <n v="0"/>
    <n v="0"/>
    <n v="680069909"/>
    <s v="PUBLICAS"/>
    <n v="7963"/>
    <x v="8"/>
    <n v="2"/>
    <x v="0"/>
  </r>
  <r>
    <n v="800224466"/>
    <s v="BIONUCLEAR S.A.S"/>
    <d v="2022-12-01T00:00:00"/>
    <d v="2019-08-01T00:00:00"/>
    <d v="2022-10-31T00:00:00"/>
    <n v="303767682"/>
    <n v="0"/>
    <n v="0"/>
    <n v="0"/>
    <n v="7089684"/>
    <n v="0"/>
    <n v="0"/>
    <n v="3333642"/>
    <n v="0"/>
    <n v="0"/>
    <n v="0"/>
    <n v="0"/>
    <n v="6085900"/>
    <n v="61949978"/>
    <n v="192832611"/>
    <n v="0"/>
    <n v="0"/>
    <n v="32475867"/>
    <n v="0"/>
    <n v="0"/>
    <n v="0"/>
    <n v="0"/>
    <n v="303767682"/>
    <s v="OTRAS IPS"/>
    <n v="7961"/>
    <x v="8"/>
    <n v="2"/>
    <x v="0"/>
  </r>
  <r>
    <n v="860023987"/>
    <s v="COOPERATIVA NACIONAL DE ODONTOLOGOS DE TRABAJO ASOCIADO COODONTOLOGOS PALERMO"/>
    <d v="2022-12-01T00:00:00"/>
    <d v="2020-12-01T00:00:00"/>
    <d v="2022-10-31T00:00:00"/>
    <n v="59849356"/>
    <n v="0"/>
    <n v="0"/>
    <n v="0"/>
    <n v="27867961"/>
    <n v="0"/>
    <n v="0"/>
    <n v="259200"/>
    <n v="0"/>
    <n v="0"/>
    <n v="0"/>
    <n v="3588148"/>
    <n v="3985180"/>
    <n v="520776"/>
    <n v="3223327"/>
    <n v="0"/>
    <n v="3473955"/>
    <n v="16930809"/>
    <n v="0"/>
    <n v="0"/>
    <n v="0"/>
    <n v="0"/>
    <n v="59849356"/>
    <s v="OTRAS IPS"/>
    <n v="7959"/>
    <x v="8"/>
    <n v="2"/>
    <x v="0"/>
  </r>
  <r>
    <n v="891180268"/>
    <s v="HOSPITAL UNIVERSITARIO HERNANDO MONCALEANO - NEIVA"/>
    <d v="2022-12-02T00:00:00"/>
    <d v="2012-10-01T00:00:00"/>
    <d v="2022-11-30T00:00:00"/>
    <n v="1542535174"/>
    <n v="139369100"/>
    <n v="0"/>
    <n v="0"/>
    <n v="107143408"/>
    <n v="0"/>
    <n v="4193710"/>
    <n v="8254404"/>
    <n v="26046974"/>
    <n v="0"/>
    <n v="0"/>
    <n v="19907907"/>
    <n v="0"/>
    <n v="111410159"/>
    <n v="86375837"/>
    <n v="0"/>
    <n v="0"/>
    <n v="1039833675"/>
    <n v="0"/>
    <n v="0"/>
    <n v="0"/>
    <n v="0"/>
    <n v="1542535174"/>
    <s v="PUBLICAS"/>
    <n v="7984"/>
    <x v="9"/>
    <n v="2"/>
    <x v="0"/>
  </r>
  <r>
    <n v="900341157"/>
    <s v="INSTITUTO DE GASTROENTEROLOGIA Y HEPATOLOGIA DEL ORIENTE S.A.S. (IGHO)"/>
    <d v="2022-12-03T00:00:00"/>
    <d v="2022-09-01T00:00:00"/>
    <d v="2022-11-30T00:00:00"/>
    <n v="22787130"/>
    <n v="0"/>
    <n v="0"/>
    <n v="0"/>
    <n v="19149800"/>
    <n v="0"/>
    <n v="0"/>
    <n v="0"/>
    <n v="0"/>
    <n v="0"/>
    <n v="0"/>
    <n v="0"/>
    <n v="0"/>
    <n v="1386600"/>
    <n v="0"/>
    <n v="0"/>
    <n v="0"/>
    <n v="2250730"/>
    <n v="0"/>
    <n v="0"/>
    <n v="0"/>
    <n v="0"/>
    <n v="22787130"/>
    <s v="OTRAS IPS"/>
    <n v="8010"/>
    <x v="9"/>
    <n v="2"/>
    <x v="0"/>
  </r>
  <r>
    <n v="8673670"/>
    <s v="HERRERA  ESPINOSA FABIAN ENRIQUE"/>
    <d v="2022-12-03T00:00:00"/>
    <d v="2022-07-01T00:00:00"/>
    <d v="2022-11-30T00:00:00"/>
    <n v="10985704"/>
    <n v="0"/>
    <n v="0"/>
    <n v="0"/>
    <n v="0"/>
    <n v="0"/>
    <n v="0"/>
    <n v="0"/>
    <n v="0"/>
    <n v="0"/>
    <n v="0"/>
    <n v="2362330"/>
    <n v="0"/>
    <n v="0"/>
    <n v="2457270"/>
    <n v="0"/>
    <n v="0"/>
    <n v="6166104"/>
    <n v="0"/>
    <n v="0"/>
    <n v="0"/>
    <n v="0"/>
    <n v="10985704"/>
    <s v="MEDICOS PAC"/>
    <n v="8009"/>
    <x v="9"/>
    <n v="2"/>
    <x v="0"/>
  </r>
  <r>
    <n v="800193490"/>
    <s v="HOSPITAL SANTA ANA NIVEL I DEL MUNICIPIO DE FALAN"/>
    <d v="2022-12-03T00:00:00"/>
    <d v="2010-09-01T00:00:00"/>
    <d v="2022-11-30T00:00:00"/>
    <n v="21384304"/>
    <n v="0"/>
    <n v="0"/>
    <n v="0"/>
    <n v="6877898"/>
    <n v="0"/>
    <n v="0"/>
    <n v="0"/>
    <n v="0"/>
    <n v="0"/>
    <n v="0"/>
    <n v="5090330"/>
    <n v="0"/>
    <n v="5989184"/>
    <n v="1287677"/>
    <n v="0"/>
    <n v="98200"/>
    <n v="2041015"/>
    <n v="0"/>
    <n v="0"/>
    <n v="0"/>
    <n v="0"/>
    <n v="21384304"/>
    <s v="OTRAS IPS"/>
    <n v="8008"/>
    <x v="9"/>
    <n v="2"/>
    <x v="0"/>
  </r>
  <r>
    <n v="19062743"/>
    <s v="HERNANDEZ NUÑEZ ISMAEL ENRIQUE"/>
    <d v="2022-12-03T00:00:00"/>
    <d v="2022-11-01T00:00:00"/>
    <d v="2022-11-30T00:00:00"/>
    <n v="4051470"/>
    <n v="0"/>
    <n v="0"/>
    <n v="0"/>
    <n v="0"/>
    <n v="0"/>
    <n v="0"/>
    <n v="0"/>
    <n v="0"/>
    <n v="0"/>
    <n v="0"/>
    <n v="0"/>
    <n v="0"/>
    <n v="1626235"/>
    <n v="0"/>
    <n v="0"/>
    <n v="0"/>
    <n v="2425235"/>
    <n v="0"/>
    <n v="0"/>
    <n v="0"/>
    <n v="0"/>
    <n v="4051470"/>
    <s v="MEDICOS PAC"/>
    <n v="8006"/>
    <x v="9"/>
    <n v="2"/>
    <x v="0"/>
  </r>
  <r>
    <n v="32707732"/>
    <s v="TABORDA SAMPER MARIA ALEJANDRA"/>
    <d v="2022-12-03T00:00:00"/>
    <d v="2022-09-01T00:00:00"/>
    <d v="2022-09-30T00:00:00"/>
    <n v="2453123"/>
    <n v="0"/>
    <n v="0"/>
    <n v="0"/>
    <n v="0"/>
    <n v="0"/>
    <n v="0"/>
    <n v="0"/>
    <n v="0"/>
    <n v="0"/>
    <n v="0"/>
    <n v="1402223"/>
    <n v="0"/>
    <n v="0"/>
    <n v="0"/>
    <n v="0"/>
    <n v="0"/>
    <n v="1050900"/>
    <n v="0"/>
    <n v="0"/>
    <n v="0"/>
    <n v="0"/>
    <n v="2453123"/>
    <s v="MEDICOS PAC"/>
    <n v="8005"/>
    <x v="9"/>
    <n v="2"/>
    <x v="0"/>
  </r>
  <r>
    <n v="891190011"/>
    <s v="E.S.E. HOSPITAL SAN RAFAEL SAN VICENTE DEL CAGUAN"/>
    <d v="2022-12-03T00:00:00"/>
    <d v="2014-01-01T00:00:00"/>
    <d v="2022-11-30T00:00:00"/>
    <n v="53914516"/>
    <n v="0"/>
    <n v="0"/>
    <n v="0"/>
    <n v="0"/>
    <n v="0"/>
    <n v="0"/>
    <n v="18600"/>
    <n v="0"/>
    <n v="0"/>
    <n v="0"/>
    <n v="0"/>
    <n v="0"/>
    <n v="0"/>
    <n v="4539000"/>
    <n v="0"/>
    <n v="47800370"/>
    <n v="1556546"/>
    <n v="0"/>
    <n v="0"/>
    <n v="0"/>
    <n v="0"/>
    <n v="53914516"/>
    <s v="PUBLICAS"/>
    <n v="8003"/>
    <x v="9"/>
    <n v="2"/>
    <x v="0"/>
  </r>
  <r>
    <n v="820001277"/>
    <s v="CENTRO DE CANCEROLOGIA DE BOYACA LTDA."/>
    <d v="2022-12-03T00:00:00"/>
    <d v="2019-12-01T00:00:00"/>
    <d v="2022-09-30T00:00:00"/>
    <n v="482922108"/>
    <n v="2772976"/>
    <n v="0"/>
    <n v="0"/>
    <n v="94534091"/>
    <n v="0"/>
    <n v="85087223"/>
    <n v="146550533"/>
    <n v="0"/>
    <n v="0"/>
    <n v="0"/>
    <n v="0"/>
    <n v="0"/>
    <n v="0"/>
    <n v="0"/>
    <n v="0"/>
    <n v="0"/>
    <n v="153977285"/>
    <n v="0"/>
    <n v="0"/>
    <n v="0"/>
    <n v="0"/>
    <n v="482922108"/>
    <s v="OTRAS IPS"/>
    <n v="8001"/>
    <x v="9"/>
    <n v="2"/>
    <x v="0"/>
  </r>
  <r>
    <n v="900971006"/>
    <s v="SUBRED INTEGRADA DE SERVICIOS DE SALUD NORTE E.S.E-UNIDAD DE SERVICIOS DE SALUD SIMON BOLIVAR"/>
    <d v="2022-12-03T00:00:00"/>
    <d v="2019-03-01T00:00:00"/>
    <d v="2022-11-30T00:00:00"/>
    <n v="12800094741"/>
    <n v="35402104"/>
    <n v="0"/>
    <n v="0"/>
    <n v="3014130281"/>
    <n v="23232735"/>
    <n v="7554689"/>
    <n v="35219635"/>
    <n v="94558798"/>
    <n v="0"/>
    <n v="0"/>
    <n v="1444479030"/>
    <n v="0"/>
    <n v="1313297682"/>
    <n v="2693260910"/>
    <n v="7556060"/>
    <n v="1495015652"/>
    <n v="2636387165"/>
    <n v="0"/>
    <n v="0"/>
    <n v="0"/>
    <n v="0"/>
    <n v="12800094741"/>
    <s v="65 IPS"/>
    <n v="8000"/>
    <x v="9"/>
    <n v="2"/>
    <x v="0"/>
  </r>
  <r>
    <n v="53064495"/>
    <s v="ORDOÑEZ OLAYA LESLIE GEANINE"/>
    <d v="2022-12-05T00:00:00"/>
    <d v="2022-10-01T00:00:00"/>
    <d v="2022-11-30T00:00:00"/>
    <n v="24444800"/>
    <n v="0"/>
    <n v="0"/>
    <n v="0"/>
    <n v="0"/>
    <n v="0"/>
    <n v="0"/>
    <n v="0"/>
    <n v="0"/>
    <n v="0"/>
    <n v="0"/>
    <n v="13578000"/>
    <n v="0"/>
    <n v="0"/>
    <n v="3696000"/>
    <n v="0"/>
    <n v="0"/>
    <n v="7170800"/>
    <n v="0"/>
    <n v="0"/>
    <n v="0"/>
    <n v="0"/>
    <n v="24444800"/>
    <s v="MEDICOS PAC"/>
    <n v="8047"/>
    <x v="9"/>
    <n v="2"/>
    <x v="0"/>
  </r>
  <r>
    <n v="900284591"/>
    <s v="CENTRO CARDIOVASCULAR COLOMBIANO SAS - SIGLA CC CARDIOVASCULAR"/>
    <d v="2022-12-05T00:00:00"/>
    <d v="2021-03-01T00:00:00"/>
    <d v="2022-11-30T00:00:00"/>
    <n v="19664615570"/>
    <n v="2410"/>
    <n v="0"/>
    <n v="0"/>
    <n v="8449084103"/>
    <n v="0"/>
    <n v="674503"/>
    <n v="4748072"/>
    <n v="13682601"/>
    <n v="0"/>
    <n v="0"/>
    <n v="4833932936"/>
    <n v="0"/>
    <n v="1412543446"/>
    <n v="1149364726"/>
    <n v="2492500520"/>
    <n v="123035254"/>
    <n v="1185046999"/>
    <n v="0"/>
    <n v="0"/>
    <n v="0"/>
    <n v="0"/>
    <n v="19664615570"/>
    <s v="OTRAS IPS"/>
    <n v="8042"/>
    <x v="9"/>
    <n v="2"/>
    <x v="0"/>
  </r>
  <r>
    <n v="900817489"/>
    <s v="ALEJANDRO OROZCO SAS"/>
    <d v="2022-12-05T00:00:00"/>
    <d v="2021-12-01T00:00:00"/>
    <d v="2022-11-30T00:00:00"/>
    <n v="80295440"/>
    <n v="0"/>
    <n v="0"/>
    <n v="0"/>
    <n v="16804028"/>
    <n v="0"/>
    <n v="0"/>
    <n v="0"/>
    <n v="0"/>
    <n v="0"/>
    <n v="0"/>
    <n v="25324140"/>
    <n v="0"/>
    <n v="2764910"/>
    <n v="35120400"/>
    <n v="0"/>
    <n v="0"/>
    <n v="281962"/>
    <n v="0"/>
    <n v="0"/>
    <n v="0"/>
    <n v="0"/>
    <n v="80295440"/>
    <s v="MEDICOS PAC"/>
    <n v="8037"/>
    <x v="9"/>
    <n v="2"/>
    <x v="0"/>
  </r>
  <r>
    <n v="80083584"/>
    <s v="APARICIO SCHLESINGER ALEJANDRO"/>
    <d v="2022-12-06T00:00:00"/>
    <d v="2021-08-01T00:00:00"/>
    <d v="2022-11-30T00:00:00"/>
    <n v="17200"/>
    <n v="0"/>
    <n v="0"/>
    <n v="0"/>
    <n v="0"/>
    <n v="0"/>
    <n v="0"/>
    <n v="0"/>
    <n v="0"/>
    <n v="0"/>
    <n v="0"/>
    <n v="0"/>
    <n v="0"/>
    <n v="17200"/>
    <n v="0"/>
    <n v="0"/>
    <n v="0"/>
    <n v="0"/>
    <n v="0"/>
    <n v="0"/>
    <n v="0"/>
    <n v="0"/>
    <n v="17200"/>
    <s v="MEDICOS PAC"/>
    <n v="8070"/>
    <x v="9"/>
    <n v="2"/>
    <x v="0"/>
  </r>
  <r>
    <n v="79270670"/>
    <s v="BONIVENTO  JIMENEZ ALEJANDRO JOSE"/>
    <d v="2022-12-06T00:00:00"/>
    <d v="2022-09-01T00:00:00"/>
    <d v="2022-09-30T00:00:00"/>
    <n v="7034147"/>
    <n v="0"/>
    <n v="0"/>
    <n v="0"/>
    <n v="0"/>
    <n v="0"/>
    <n v="0"/>
    <n v="0"/>
    <n v="0"/>
    <n v="0"/>
    <n v="0"/>
    <n v="0"/>
    <n v="0"/>
    <n v="0"/>
    <n v="0"/>
    <n v="0"/>
    <n v="0"/>
    <n v="7034147"/>
    <n v="0"/>
    <n v="0"/>
    <n v="0"/>
    <n v="0"/>
    <n v="7034147"/>
    <s v="MEDICOS PAC"/>
    <n v="8067"/>
    <x v="9"/>
    <n v="2"/>
    <x v="0"/>
  </r>
  <r>
    <n v="79590137"/>
    <s v="GARCIA LUQUE GONZALO"/>
    <d v="2022-12-09T00:00:00"/>
    <d v="2022-01-01T00:00:00"/>
    <d v="2022-11-30T00:00:00"/>
    <n v="28058760"/>
    <n v="0"/>
    <n v="0"/>
    <n v="0"/>
    <n v="0"/>
    <n v="0"/>
    <n v="0"/>
    <n v="0"/>
    <n v="0"/>
    <n v="0"/>
    <n v="0"/>
    <n v="0"/>
    <n v="0"/>
    <n v="213234"/>
    <n v="0"/>
    <n v="0"/>
    <n v="2281420"/>
    <n v="25564106"/>
    <n v="0"/>
    <n v="0"/>
    <n v="0"/>
    <n v="0"/>
    <n v="28058760"/>
    <s v="MEDICOS PAC"/>
    <n v="8126"/>
    <x v="9"/>
    <n v="2"/>
    <x v="0"/>
  </r>
  <r>
    <n v="79487376"/>
    <s v="SARMIENTO SARMIENTO CARLOS MAURICIO"/>
    <d v="2022-12-09T00:00:00"/>
    <d v="2022-12-01T00:00:00"/>
    <d v="2022-11-30T00:00:00"/>
    <n v="4447203"/>
    <n v="0"/>
    <n v="0"/>
    <n v="0"/>
    <n v="2901256"/>
    <n v="0"/>
    <n v="0"/>
    <n v="0"/>
    <n v="0"/>
    <n v="0"/>
    <n v="0"/>
    <n v="0"/>
    <n v="0"/>
    <n v="1171062"/>
    <n v="0"/>
    <n v="0"/>
    <n v="0"/>
    <n v="374885"/>
    <n v="0"/>
    <n v="0"/>
    <n v="0"/>
    <n v="0"/>
    <n v="4447203"/>
    <s v="MEDICOS PAC"/>
    <n v="8122"/>
    <x v="9"/>
    <n v="2"/>
    <x v="0"/>
  </r>
  <r>
    <n v="900582598"/>
    <s v="ADMINISTRADORA CLINICA LA COLINA SAS"/>
    <d v="2022-12-09T00:00:00"/>
    <d v="2016-05-01T00:00:00"/>
    <d v="2022-11-30T00:00:00"/>
    <n v="6725298224"/>
    <n v="19365641"/>
    <n v="0"/>
    <n v="0"/>
    <n v="83903130"/>
    <n v="119715814"/>
    <n v="69774546"/>
    <n v="142866287"/>
    <n v="298982230"/>
    <n v="0"/>
    <n v="14920601"/>
    <n v="214880028"/>
    <n v="0"/>
    <n v="373693599"/>
    <n v="170809415"/>
    <n v="0"/>
    <n v="114712018"/>
    <n v="5101674915"/>
    <n v="0"/>
    <n v="0"/>
    <n v="0"/>
    <n v="0"/>
    <n v="6725298224"/>
    <s v="65 IPS"/>
    <n v="8113"/>
    <x v="9"/>
    <n v="2"/>
    <x v="1"/>
  </r>
  <r>
    <n v="830099212"/>
    <s v="CENTRO DE INVESTIGACIONES ONCOLOGICAS CLINICA SAN DIEGO S.A. CIOSAD"/>
    <d v="2022-12-13T00:00:00"/>
    <d v="2015-05-01T00:00:00"/>
    <d v="2022-11-30T00:00:00"/>
    <n v="15470718570"/>
    <n v="181162161"/>
    <n v="0"/>
    <n v="0"/>
    <n v="7821738580"/>
    <n v="245890"/>
    <n v="476263155"/>
    <n v="1155841733"/>
    <n v="0"/>
    <n v="0"/>
    <n v="0"/>
    <n v="679356100"/>
    <n v="11842439"/>
    <n v="811449173"/>
    <n v="927503041"/>
    <n v="0"/>
    <n v="1260896"/>
    <n v="3404055402"/>
    <n v="0"/>
    <n v="0"/>
    <n v="0"/>
    <n v="0"/>
    <n v="15470718570"/>
    <s v="65 IPS"/>
    <n v="8212"/>
    <x v="9"/>
    <n v="2"/>
    <x v="0"/>
  </r>
  <r>
    <n v="800222844"/>
    <s v="RADIOIMAGENES RADIOLOGOS ASOCIADOS"/>
    <d v="2022-12-13T00:00:00"/>
    <d v="2018-05-01T00:00:00"/>
    <d v="2022-11-30T00:00:00"/>
    <n v="946939184"/>
    <n v="0"/>
    <n v="0"/>
    <n v="0"/>
    <n v="190890167"/>
    <n v="0"/>
    <n v="109200"/>
    <n v="109200"/>
    <n v="0"/>
    <n v="0"/>
    <n v="0"/>
    <n v="17247406"/>
    <n v="0"/>
    <n v="277790840"/>
    <n v="456108009"/>
    <n v="0"/>
    <n v="0"/>
    <n v="4684362"/>
    <n v="0"/>
    <n v="0"/>
    <n v="0"/>
    <n v="0"/>
    <n v="946939184"/>
    <s v="OTRAS IPS"/>
    <n v="8210"/>
    <x v="9"/>
    <n v="2"/>
    <x v="0"/>
  </r>
  <r>
    <n v="891856161"/>
    <s v="CLINICA EL LAGUITO S.A."/>
    <d v="2022-12-15T00:00:00"/>
    <d v="2013-12-01T00:00:00"/>
    <d v="2022-11-30T00:00:00"/>
    <n v="494120144"/>
    <n v="299622"/>
    <n v="0"/>
    <n v="0"/>
    <n v="34947493"/>
    <n v="0"/>
    <n v="234000"/>
    <n v="10638921"/>
    <n v="8399635"/>
    <n v="0"/>
    <n v="0"/>
    <n v="28241897"/>
    <n v="275649529"/>
    <n v="61090418"/>
    <n v="20000298"/>
    <n v="3369496"/>
    <n v="14029047"/>
    <n v="37219788"/>
    <n v="0"/>
    <n v="0"/>
    <n v="0"/>
    <n v="0"/>
    <n v="494120144"/>
    <s v="OTRAS IPS"/>
    <n v="8272"/>
    <x v="9"/>
    <n v="2"/>
    <x v="0"/>
  </r>
  <r>
    <n v="387017"/>
    <s v="LLORENTE ROJO WILFREDO"/>
    <d v="2022-12-15T00:00:00"/>
    <d v="2020-03-01T00:00:00"/>
    <d v="2022-04-30T00:00:00"/>
    <n v="67524900"/>
    <n v="37380"/>
    <n v="0"/>
    <n v="0"/>
    <n v="0"/>
    <n v="0"/>
    <n v="0"/>
    <n v="0"/>
    <n v="0"/>
    <n v="0"/>
    <n v="0"/>
    <n v="0"/>
    <n v="0"/>
    <n v="0"/>
    <n v="1489700"/>
    <n v="0"/>
    <n v="6209600"/>
    <n v="59788220"/>
    <n v="0"/>
    <n v="0"/>
    <n v="0"/>
    <n v="0"/>
    <n v="67524900"/>
    <s v="MEDICOS PAC"/>
    <n v="8270"/>
    <x v="9"/>
    <n v="2"/>
    <x v="0"/>
  </r>
  <r>
    <n v="900406995"/>
    <s v="CURAHELP SAS"/>
    <d v="2022-12-16T00:00:00"/>
    <d v="2021-03-01T00:00:00"/>
    <d v="2022-11-30T00:00:00"/>
    <n v="71499825"/>
    <n v="0"/>
    <n v="0"/>
    <n v="0"/>
    <n v="1256850"/>
    <n v="0"/>
    <n v="0"/>
    <n v="0"/>
    <n v="0"/>
    <n v="0"/>
    <n v="0"/>
    <n v="0"/>
    <n v="0"/>
    <n v="0"/>
    <n v="69893875"/>
    <n v="0"/>
    <n v="323450"/>
    <n v="25650"/>
    <n v="0"/>
    <n v="0"/>
    <n v="0"/>
    <n v="0"/>
    <n v="71499825"/>
    <e v="#N/A"/>
    <n v="8288"/>
    <x v="9"/>
    <n v="2"/>
    <x v="0"/>
  </r>
  <r>
    <n v="900284591"/>
    <s v="CENTRO CARDIOVASCULAR COLOMBIANO SAS - SIGLA CC CARDIOVASCULAR"/>
    <d v="2022-12-17T00:00:00"/>
    <d v="2021-07-01T00:00:00"/>
    <d v="2022-11-30T00:00:00"/>
    <n v="10441898460"/>
    <n v="2408"/>
    <n v="0"/>
    <n v="0"/>
    <n v="5171476575"/>
    <n v="0"/>
    <n v="9391"/>
    <n v="2700866"/>
    <n v="1105675"/>
    <n v="0"/>
    <n v="0"/>
    <n v="1067493"/>
    <n v="0"/>
    <n v="2519271"/>
    <n v="261009416"/>
    <n v="0"/>
    <n v="0"/>
    <n v="5002007365"/>
    <n v="0"/>
    <n v="0"/>
    <n v="0"/>
    <n v="0"/>
    <n v="10441898460"/>
    <s v="OTRAS IPS"/>
    <n v="8307"/>
    <x v="9"/>
    <n v="2"/>
    <x v="1"/>
  </r>
  <r>
    <n v="806015201"/>
    <s v="GESTION SALUD SAS"/>
    <d v="2022-12-17T00:00:00"/>
    <d v="2017-02-01T00:00:00"/>
    <d v="2022-11-30T00:00:00"/>
    <n v="1725198363"/>
    <n v="0"/>
    <n v="0"/>
    <n v="0"/>
    <n v="233978934"/>
    <n v="0"/>
    <n v="857149"/>
    <n v="3209124"/>
    <n v="848755"/>
    <n v="0"/>
    <n v="0"/>
    <n v="93469702"/>
    <n v="0"/>
    <n v="400735698"/>
    <n v="231226847"/>
    <n v="0"/>
    <n v="183127396"/>
    <n v="577744758"/>
    <n v="0"/>
    <n v="0"/>
    <n v="0"/>
    <n v="0"/>
    <n v="1725198363"/>
    <s v="OTRAS DOMICILIARIAS"/>
    <n v="8304"/>
    <x v="9"/>
    <n v="2"/>
    <x v="0"/>
  </r>
  <r>
    <n v="820001277"/>
    <s v="CENTRO DE CANCEROLOGIA DE BOYACA LTDA."/>
    <d v="2022-12-17T00:00:00"/>
    <d v="2018-02-01T00:00:00"/>
    <d v="2022-11-30T00:00:00"/>
    <n v="1911955918"/>
    <n v="7676"/>
    <n v="0"/>
    <n v="0"/>
    <n v="810311895"/>
    <n v="0"/>
    <n v="93369318"/>
    <n v="179550493"/>
    <n v="0"/>
    <n v="0"/>
    <n v="0"/>
    <n v="289059255"/>
    <n v="0"/>
    <n v="151301793"/>
    <n v="75661844"/>
    <n v="15658104"/>
    <n v="39822466"/>
    <n v="257213074"/>
    <n v="0"/>
    <n v="0"/>
    <n v="0"/>
    <n v="0"/>
    <n v="1911955918"/>
    <s v="OTRAS IPS"/>
    <n v="8300"/>
    <x v="9"/>
    <n v="2"/>
    <x v="0"/>
  </r>
  <r>
    <n v="860002541"/>
    <s v="CLINICA DE MARLY S.A."/>
    <d v="2022-12-17T00:00:00"/>
    <d v="2015-06-01T00:00:00"/>
    <d v="2022-11-30T00:00:00"/>
    <n v="4850370042"/>
    <n v="64121958"/>
    <n v="0"/>
    <n v="0"/>
    <n v="359414928"/>
    <n v="1876539"/>
    <n v="1261185933"/>
    <n v="218940590"/>
    <n v="60050144"/>
    <n v="0"/>
    <n v="9424508"/>
    <n v="627275209"/>
    <n v="0"/>
    <n v="583779042"/>
    <n v="373987182"/>
    <n v="0"/>
    <n v="115409839"/>
    <n v="1174904170"/>
    <n v="0"/>
    <n v="0"/>
    <n v="0"/>
    <n v="0"/>
    <n v="4850370042"/>
    <s v="65 IPS"/>
    <n v="8298"/>
    <x v="9"/>
    <n v="2"/>
    <x v="0"/>
  </r>
  <r>
    <n v="800066001"/>
    <s v="LABORATORIO CLINICO ANDRADE NARVAEZ COLCAN S.A.S. - PRINCIPAL"/>
    <d v="2022-12-18T00:00:00"/>
    <d v="2019-12-01T00:00:00"/>
    <d v="2022-11-30T00:00:00"/>
    <n v="11411421417"/>
    <n v="25659703"/>
    <n v="0"/>
    <n v="0"/>
    <n v="1891710872"/>
    <n v="5180000"/>
    <n v="3177488"/>
    <n v="7930547"/>
    <n v="5169289053"/>
    <n v="0"/>
    <n v="7859816"/>
    <n v="570292067"/>
    <n v="136883321"/>
    <n v="419923974"/>
    <n v="732408124"/>
    <n v="33517034"/>
    <n v="761730130"/>
    <n v="1645859288"/>
    <n v="0"/>
    <n v="0"/>
    <n v="0"/>
    <n v="0"/>
    <n v="11411421417"/>
    <s v="65 IPS"/>
    <n v="8314"/>
    <x v="9"/>
    <n v="2"/>
    <x v="0"/>
  </r>
  <r>
    <n v="900529056"/>
    <s v="MEDIFACA IPS S.A.S"/>
    <d v="2022-12-19T00:00:00"/>
    <d v="2017-10-01T00:00:00"/>
    <d v="2022-11-30T00:00:00"/>
    <n v="9455302997"/>
    <n v="7100139"/>
    <n v="0"/>
    <n v="0"/>
    <n v="5585128708"/>
    <n v="0"/>
    <n v="141716958"/>
    <n v="115173592"/>
    <n v="46712425"/>
    <n v="0"/>
    <n v="0"/>
    <n v="636514147"/>
    <n v="0"/>
    <n v="1303714631"/>
    <n v="300431441"/>
    <n v="4346208"/>
    <n v="481118"/>
    <n v="1313983630"/>
    <n v="0"/>
    <n v="0"/>
    <n v="0"/>
    <n v="0"/>
    <n v="9455302997"/>
    <s v="65 IPS"/>
    <n v="8340"/>
    <x v="9"/>
    <n v="2"/>
    <x v="0"/>
  </r>
  <r>
    <n v="800094898"/>
    <s v="CLINICA LA MERCED BARRANQUILLA SAS"/>
    <d v="2022-12-19T00:00:00"/>
    <d v="2016-10-01T00:00:00"/>
    <d v="2022-11-30T00:00:00"/>
    <n v="912502092"/>
    <n v="55866253"/>
    <n v="0"/>
    <n v="0"/>
    <n v="279374536"/>
    <n v="3056299"/>
    <n v="2236604"/>
    <n v="1132682"/>
    <n v="18162903"/>
    <n v="0"/>
    <n v="14252"/>
    <n v="40111528"/>
    <n v="0"/>
    <n v="43800240"/>
    <n v="81246501"/>
    <n v="555031"/>
    <n v="188250000"/>
    <n v="198695263"/>
    <n v="0"/>
    <n v="0"/>
    <n v="0"/>
    <n v="0"/>
    <n v="912502092"/>
    <s v=" IPS PRIORIZADAS COVID"/>
    <n v="8335"/>
    <x v="9"/>
    <n v="2"/>
    <x v="0"/>
  </r>
  <r>
    <n v="800242197"/>
    <s v="CLINICA SANTA ANA LTDA - FACATATIVA"/>
    <d v="2022-12-20T00:00:00"/>
    <d v="2019-01-01T00:00:00"/>
    <d v="2022-11-30T00:00:00"/>
    <n v="744550194"/>
    <n v="433988"/>
    <n v="0"/>
    <n v="0"/>
    <n v="75590535"/>
    <n v="0"/>
    <n v="0"/>
    <n v="1058832"/>
    <n v="59649242"/>
    <n v="0"/>
    <n v="0"/>
    <n v="31121399"/>
    <n v="0"/>
    <n v="103622461"/>
    <n v="66642327"/>
    <n v="0"/>
    <n v="48620943"/>
    <n v="357810467"/>
    <n v="0"/>
    <n v="0"/>
    <n v="0"/>
    <n v="0"/>
    <n v="744550194"/>
    <s v="OTRAS IPS"/>
    <n v="8359"/>
    <x v="9"/>
    <n v="2"/>
    <x v="0"/>
  </r>
  <r>
    <n v="899999092"/>
    <s v="ESE INSTITUTO NACIONAL DE CANCEROLOGIA"/>
    <d v="2022-12-20T00:00:00"/>
    <d v="2016-06-01T00:00:00"/>
    <d v="2022-11-30T00:00:00"/>
    <n v="25506047033"/>
    <n v="48957899"/>
    <n v="0"/>
    <n v="0"/>
    <n v="7855677816"/>
    <n v="1188710"/>
    <n v="1668861538"/>
    <n v="1816700352"/>
    <n v="86443765"/>
    <n v="0"/>
    <n v="0"/>
    <n v="4165987544"/>
    <n v="0"/>
    <n v="1724488754"/>
    <n v="3084436436"/>
    <n v="1038567919"/>
    <n v="144322152"/>
    <n v="3870414148"/>
    <n v="0"/>
    <n v="0"/>
    <n v="0"/>
    <n v="0"/>
    <n v="25506047033"/>
    <s v="65 IPS"/>
    <n v="8358"/>
    <x v="9"/>
    <n v="2"/>
    <x v="0"/>
  </r>
  <r>
    <n v="805026666"/>
    <s v="BIOART S.A."/>
    <d v="2022-12-20T00:00:00"/>
    <d v="2021-08-01T00:00:00"/>
    <d v="2022-11-30T00:00:00"/>
    <n v="1803807941"/>
    <n v="110488"/>
    <n v="0"/>
    <n v="0"/>
    <n v="336475870"/>
    <n v="0"/>
    <n v="0"/>
    <n v="0"/>
    <n v="0"/>
    <n v="0"/>
    <n v="0"/>
    <n v="991064619"/>
    <n v="0"/>
    <n v="19076783"/>
    <n v="127356274"/>
    <n v="0"/>
    <n v="122418093"/>
    <n v="207305814"/>
    <n v="0"/>
    <n v="0"/>
    <n v="0"/>
    <n v="0"/>
    <n v="1803807941"/>
    <s v="OTRAS IPS"/>
    <n v="8357"/>
    <x v="9"/>
    <n v="2"/>
    <x v="0"/>
  </r>
  <r>
    <n v="900181419"/>
    <s v="MEINTEGRAL LTDA"/>
    <d v="2022-12-21T00:00:00"/>
    <d v="2021-03-01T00:00:00"/>
    <d v="2022-11-30T00:00:00"/>
    <n v="416462063"/>
    <n v="-2"/>
    <n v="0"/>
    <n v="0"/>
    <n v="192133570"/>
    <n v="93945"/>
    <n v="558822"/>
    <n v="12846917"/>
    <n v="2253292"/>
    <n v="0"/>
    <n v="0"/>
    <n v="54987005"/>
    <n v="0"/>
    <n v="64402662"/>
    <n v="67199332"/>
    <n v="1962418"/>
    <n v="317472"/>
    <n v="19706630"/>
    <n v="0"/>
    <n v="0"/>
    <n v="0"/>
    <n v="0"/>
    <n v="416462063"/>
    <s v="OTRAS IPS"/>
    <n v="8376"/>
    <x v="9"/>
    <n v="2"/>
    <x v="0"/>
  </r>
  <r>
    <n v="810003245"/>
    <s v="CLINICA VERSALLES S.A. - MANIZALES"/>
    <d v="2022-12-21T00:00:00"/>
    <d v="2020-11-01T00:00:00"/>
    <d v="2022-11-30T00:00:00"/>
    <n v="236112988"/>
    <n v="681415"/>
    <n v="0"/>
    <n v="0"/>
    <n v="83399950"/>
    <n v="0"/>
    <n v="5426"/>
    <n v="187418"/>
    <n v="316829"/>
    <n v="0"/>
    <n v="0"/>
    <n v="61067404"/>
    <n v="0"/>
    <n v="19348191"/>
    <n v="32745444"/>
    <n v="157652"/>
    <n v="8846264"/>
    <n v="29356995"/>
    <n v="0"/>
    <n v="0"/>
    <n v="0"/>
    <n v="0"/>
    <n v="236112988"/>
    <s v=" IPS PRIORIZADAS COVID"/>
    <n v="8374"/>
    <x v="9"/>
    <n v="2"/>
    <x v="0"/>
  </r>
  <r>
    <n v="900743605"/>
    <s v="RHOCAMPO S.A.S."/>
    <d v="2022-12-21T00:00:00"/>
    <d v="2019-05-01T00:00:00"/>
    <d v="2022-11-30T00:00:00"/>
    <n v="2824477153"/>
    <n v="101941110"/>
    <n v="0"/>
    <n v="0"/>
    <n v="728896924"/>
    <n v="0"/>
    <n v="733334"/>
    <n v="0"/>
    <n v="427510046"/>
    <n v="0"/>
    <n v="0"/>
    <n v="42084096"/>
    <n v="0"/>
    <n v="554865008"/>
    <n v="40486841"/>
    <n v="0"/>
    <n v="90622048"/>
    <n v="837337746"/>
    <n v="0"/>
    <n v="0"/>
    <n v="0"/>
    <n v="0"/>
    <n v="2824477153"/>
    <s v=" IPS PRIORIZADAS COVID"/>
    <n v="8369"/>
    <x v="9"/>
    <n v="2"/>
    <x v="0"/>
  </r>
  <r>
    <n v="860529890"/>
    <s v="DISORTHO S.A."/>
    <d v="2022-12-21T00:00:00"/>
    <d v="2018-10-01T00:00:00"/>
    <d v="2022-10-31T00:00:00"/>
    <n v="594228114"/>
    <n v="512570"/>
    <n v="0"/>
    <n v="0"/>
    <n v="286821387"/>
    <n v="0"/>
    <n v="76176641"/>
    <n v="974999"/>
    <n v="0"/>
    <n v="0"/>
    <n v="0"/>
    <n v="0"/>
    <n v="17653992"/>
    <n v="0"/>
    <n v="0"/>
    <n v="0"/>
    <n v="0"/>
    <n v="212088525"/>
    <n v="0"/>
    <n v="0"/>
    <n v="0"/>
    <n v="0"/>
    <n v="594228114"/>
    <s v="OTRAS IPS"/>
    <n v="8364"/>
    <x v="9"/>
    <n v="2"/>
    <x v="0"/>
  </r>
  <r>
    <n v="860007373"/>
    <s v="FUNDACION HOSPITAL SAN CARLOS"/>
    <d v="2022-12-22T00:00:00"/>
    <d v="2013-01-01T00:00:00"/>
    <d v="2022-11-30T00:00:00"/>
    <n v="7522930783"/>
    <n v="1"/>
    <n v="0"/>
    <n v="0"/>
    <n v="2724125720"/>
    <n v="1582130"/>
    <n v="169535371"/>
    <n v="92984523"/>
    <n v="12702260"/>
    <n v="0"/>
    <n v="0"/>
    <n v="1009081966"/>
    <n v="0"/>
    <n v="1454420592"/>
    <n v="380336491"/>
    <n v="27983018"/>
    <n v="53225099"/>
    <n v="1596953612"/>
    <n v="0"/>
    <n v="0"/>
    <n v="0"/>
    <n v="0"/>
    <n v="7522930783"/>
    <s v="65 IPS"/>
    <n v="8397"/>
    <x v="9"/>
    <n v="2"/>
    <x v="0"/>
  </r>
  <r>
    <n v="892300708"/>
    <s v="CLINICA VALLEDUPAR S.A"/>
    <d v="2022-12-22T00:00:00"/>
    <d v="2020-09-01T00:00:00"/>
    <d v="2022-11-30T00:00:00"/>
    <n v="2472525517"/>
    <n v="49597246"/>
    <n v="0"/>
    <n v="0"/>
    <n v="907124678"/>
    <n v="0"/>
    <n v="7508884"/>
    <n v="5145238"/>
    <n v="147000"/>
    <n v="0"/>
    <n v="0"/>
    <n v="212203448"/>
    <n v="0"/>
    <n v="141694718"/>
    <n v="22462943"/>
    <n v="0"/>
    <n v="281472212"/>
    <n v="845169150"/>
    <n v="0"/>
    <n v="0"/>
    <n v="0"/>
    <n v="0"/>
    <n v="2472525517"/>
    <s v="OTRAS IPS"/>
    <n v="8380"/>
    <x v="9"/>
    <n v="2"/>
    <x v="0"/>
  </r>
  <r>
    <n v="800130907"/>
    <s v="CLINICA LOS NOGALES SAS"/>
    <d v="2022-12-23T00:00:00"/>
    <d v="2015-08-01T00:00:00"/>
    <d v="2022-11-30T00:00:00"/>
    <n v="4620525823"/>
    <n v="140778396"/>
    <n v="0"/>
    <n v="0"/>
    <n v="1146607911"/>
    <n v="0"/>
    <n v="627011401"/>
    <n v="342041109"/>
    <n v="6468932"/>
    <n v="0"/>
    <n v="0"/>
    <n v="219891397"/>
    <n v="0"/>
    <n v="531064244"/>
    <n v="966945011"/>
    <n v="0"/>
    <n v="78602895"/>
    <n v="561114527"/>
    <n v="0"/>
    <n v="0"/>
    <n v="0"/>
    <n v="0"/>
    <n v="4620525823"/>
    <e v="#N/A"/>
    <n v="8402"/>
    <x v="9"/>
    <n v="2"/>
    <x v="0"/>
  </r>
  <r>
    <n v="900582598"/>
    <s v="ADMINISTRADORA CLINICA LA COLINA SAS"/>
    <d v="2022-12-23T00:00:00"/>
    <d v="2016-05-01T00:00:00"/>
    <d v="2022-11-30T00:00:00"/>
    <n v="7142754672"/>
    <n v="17052313"/>
    <n v="0"/>
    <n v="0"/>
    <n v="1299462682"/>
    <n v="96176098"/>
    <n v="67058908"/>
    <n v="143177579"/>
    <n v="351302886"/>
    <n v="0"/>
    <n v="42692579"/>
    <n v="2102559612"/>
    <n v="0"/>
    <n v="1086021754"/>
    <n v="287410110"/>
    <n v="0"/>
    <n v="222498900"/>
    <n v="1427341251"/>
    <n v="0"/>
    <n v="0"/>
    <n v="0"/>
    <n v="0"/>
    <n v="7142754672"/>
    <s v="65 IPS"/>
    <n v="8401"/>
    <x v="9"/>
    <n v="2"/>
    <x v="0"/>
  </r>
  <r>
    <n v="891500736"/>
    <s v="E.S.E. HOSPITAL NIVEL I EL BORDO"/>
    <d v="2022-12-23T00:00:00"/>
    <d v="2019-02-01T00:00:00"/>
    <d v="2022-11-30T00:00:00"/>
    <n v="31731110"/>
    <n v="0"/>
    <n v="0"/>
    <n v="0"/>
    <n v="0"/>
    <n v="0"/>
    <n v="0"/>
    <n v="0"/>
    <n v="0"/>
    <n v="0"/>
    <n v="0"/>
    <n v="99423"/>
    <n v="0"/>
    <n v="2291270"/>
    <n v="7918862"/>
    <n v="0"/>
    <n v="12673822"/>
    <n v="8747733"/>
    <n v="0"/>
    <n v="0"/>
    <n v="0"/>
    <n v="0"/>
    <n v="31731110"/>
    <s v="PUBLICAS"/>
    <n v="8400"/>
    <x v="9"/>
    <n v="2"/>
    <x v="0"/>
  </r>
  <r>
    <n v="77017420"/>
    <s v="PUMAREJO VALLE FREDY"/>
    <d v="2022-12-26T00:00:00"/>
    <d v="2022-10-01T00:00:00"/>
    <d v="2022-11-30T00:00:00"/>
    <n v="9629773"/>
    <n v="0"/>
    <n v="0"/>
    <n v="0"/>
    <n v="1554556"/>
    <n v="0"/>
    <n v="0"/>
    <n v="0"/>
    <n v="0"/>
    <n v="0"/>
    <n v="0"/>
    <n v="0"/>
    <n v="0"/>
    <n v="188500"/>
    <n v="1753684"/>
    <n v="0"/>
    <n v="0"/>
    <n v="6133033"/>
    <n v="0"/>
    <n v="0"/>
    <n v="0"/>
    <n v="0"/>
    <n v="9629773"/>
    <s v="MEDICOS PAC"/>
    <n v="8422"/>
    <x v="9"/>
    <n v="2"/>
    <x v="0"/>
  </r>
  <r>
    <n v="79913232"/>
    <s v="RUIZ SANCHEZ CARLOS ANDRES"/>
    <d v="2022-12-26T00:00:00"/>
    <d v="2022-08-01T00:00:00"/>
    <d v="2022-11-30T00:00:00"/>
    <n v="80582952"/>
    <n v="0"/>
    <n v="0"/>
    <n v="0"/>
    <n v="0"/>
    <n v="0"/>
    <n v="0"/>
    <n v="0"/>
    <n v="0"/>
    <n v="0"/>
    <n v="0"/>
    <n v="6404110"/>
    <n v="0"/>
    <n v="0"/>
    <n v="48645582"/>
    <n v="14029860"/>
    <n v="0"/>
    <n v="11503400"/>
    <n v="0"/>
    <n v="0"/>
    <n v="0"/>
    <n v="0"/>
    <n v="80582952"/>
    <s v="MEDICOS PAC"/>
    <n v="8421"/>
    <x v="9"/>
    <n v="2"/>
    <x v="0"/>
  </r>
  <r>
    <n v="79868331"/>
    <s v="CRUZ VARGAS JUAN MANUEL"/>
    <d v="2022-12-26T00:00:00"/>
    <d v="2022-10-01T00:00:00"/>
    <d v="2022-11-30T00:00:00"/>
    <n v="76082782"/>
    <n v="0"/>
    <n v="0"/>
    <n v="0"/>
    <n v="16773135"/>
    <n v="0"/>
    <n v="0"/>
    <n v="0"/>
    <n v="0"/>
    <n v="0"/>
    <n v="0"/>
    <n v="0"/>
    <n v="0"/>
    <n v="121492"/>
    <n v="0"/>
    <n v="0"/>
    <n v="0"/>
    <n v="59188155"/>
    <n v="0"/>
    <n v="0"/>
    <n v="0"/>
    <n v="0"/>
    <n v="76082782"/>
    <s v="MEDICOS PAC"/>
    <n v="8420"/>
    <x v="9"/>
    <n v="2"/>
    <x v="0"/>
  </r>
  <r>
    <n v="830113849"/>
    <s v="CLINICA JUAN N CORPAS LTDA"/>
    <d v="2022-12-26T00:00:00"/>
    <d v="2016-01-01T00:00:00"/>
    <d v="2022-11-30T00:00:00"/>
    <n v="8160695869"/>
    <n v="75452574"/>
    <n v="0"/>
    <n v="0"/>
    <n v="2438451352"/>
    <n v="33377407"/>
    <n v="30523177"/>
    <n v="218688886"/>
    <n v="175074715"/>
    <n v="0"/>
    <n v="0"/>
    <n v="429553919"/>
    <n v="0"/>
    <n v="1516114856"/>
    <n v="1153546857"/>
    <n v="53865200"/>
    <n v="461189169"/>
    <n v="1574857757"/>
    <n v="0"/>
    <n v="0"/>
    <n v="0"/>
    <n v="0"/>
    <n v="8160695869"/>
    <s v="65 IPS"/>
    <n v="8419"/>
    <x v="9"/>
    <n v="2"/>
    <x v="0"/>
  </r>
  <r>
    <n v="41705607"/>
    <s v="GARCIA GOMEZ ELIZABETH"/>
    <d v="2022-12-27T00:00:00"/>
    <d v="2020-01-01T00:00:00"/>
    <d v="2022-11-30T00:00:00"/>
    <n v="4207499"/>
    <n v="0"/>
    <n v="0"/>
    <n v="0"/>
    <n v="140854"/>
    <n v="0"/>
    <n v="140854"/>
    <n v="0"/>
    <n v="0"/>
    <n v="0"/>
    <n v="0"/>
    <n v="479530"/>
    <n v="0"/>
    <n v="0"/>
    <n v="907000"/>
    <n v="0"/>
    <n v="1692064"/>
    <n v="847197"/>
    <n v="0"/>
    <n v="0"/>
    <n v="0"/>
    <n v="0"/>
    <n v="4207499"/>
    <s v="MEDICOS PAC"/>
    <n v="8455"/>
    <x v="9"/>
    <n v="2"/>
    <x v="0"/>
  </r>
  <r>
    <n v="814006170"/>
    <s v="CLINICA DE ORTOPEDIA Y FRACTURAS TRAUMEDICAL S.A.S"/>
    <d v="2022-12-27T00:00:00"/>
    <d v="2021-11-01T00:00:00"/>
    <d v="2022-11-30T00:00:00"/>
    <n v="253424363"/>
    <n v="0"/>
    <n v="0"/>
    <n v="0"/>
    <n v="92396473"/>
    <n v="0"/>
    <n v="0"/>
    <n v="0"/>
    <n v="0"/>
    <n v="0"/>
    <n v="0"/>
    <n v="30399356"/>
    <n v="0"/>
    <n v="38982179"/>
    <n v="8516221"/>
    <n v="0"/>
    <n v="72500"/>
    <n v="83057634"/>
    <n v="0"/>
    <n v="0"/>
    <n v="0"/>
    <n v="0"/>
    <n v="253424363"/>
    <s v="OTRAS IPS"/>
    <n v="8438"/>
    <x v="9"/>
    <n v="2"/>
    <x v="0"/>
  </r>
  <r>
    <n v="91244268"/>
    <s v="ALVAREZ  MENDEZ CESAR EDUARDO"/>
    <d v="2022-12-27T00:00:00"/>
    <d v="2020-12-01T00:00:00"/>
    <d v="2022-11-30T00:00:00"/>
    <n v="64546638"/>
    <n v="19535342"/>
    <n v="0"/>
    <n v="0"/>
    <n v="0"/>
    <n v="0"/>
    <n v="0"/>
    <n v="0"/>
    <n v="0"/>
    <n v="0"/>
    <n v="0"/>
    <n v="0"/>
    <n v="0"/>
    <n v="2368203"/>
    <n v="2297900"/>
    <n v="0"/>
    <n v="33404732"/>
    <n v="6940461"/>
    <n v="0"/>
    <n v="0"/>
    <n v="0"/>
    <n v="0"/>
    <n v="64546638"/>
    <s v="MEDICOS PAC"/>
    <n v="8435"/>
    <x v="9"/>
    <n v="2"/>
    <x v="0"/>
  </r>
  <r>
    <n v="79467844"/>
    <s v="RODRIGUEZ  FAJARDO  JORGE ENRIQUE"/>
    <d v="2022-12-27T00:00:00"/>
    <d v="2022-08-01T00:00:00"/>
    <d v="2022-11-30T00:00:00"/>
    <n v="37964307"/>
    <n v="0"/>
    <n v="0"/>
    <n v="0"/>
    <n v="10732272"/>
    <n v="0"/>
    <n v="0"/>
    <n v="0"/>
    <n v="0"/>
    <n v="0"/>
    <n v="0"/>
    <n v="3558319"/>
    <n v="0"/>
    <n v="0"/>
    <n v="22309368"/>
    <n v="0"/>
    <n v="0"/>
    <n v="1364348"/>
    <n v="0"/>
    <n v="0"/>
    <n v="0"/>
    <n v="0"/>
    <n v="37964307"/>
    <s v="MEDICOS PAC"/>
    <n v="8432"/>
    <x v="9"/>
    <n v="2"/>
    <x v="0"/>
  </r>
  <r>
    <n v="900772387"/>
    <s v="CLINICA ALTA COMPLEJIDAD DE AGUACHICA S.A.S."/>
    <d v="2022-12-28T00:00:00"/>
    <d v="2022-07-01T00:00:00"/>
    <d v="2022-11-30T00:00:00"/>
    <n v="165030524"/>
    <n v="99966"/>
    <n v="0"/>
    <n v="0"/>
    <n v="27123071"/>
    <n v="0"/>
    <n v="0"/>
    <n v="0"/>
    <n v="0"/>
    <n v="0"/>
    <n v="0"/>
    <n v="79580573"/>
    <n v="0"/>
    <n v="8414433"/>
    <n v="583220"/>
    <n v="0"/>
    <n v="0"/>
    <n v="49229261"/>
    <n v="0"/>
    <n v="0"/>
    <n v="0"/>
    <n v="0"/>
    <n v="165030524"/>
    <s v="OTRAS IPS"/>
    <n v="8449"/>
    <x v="9"/>
    <n v="2"/>
    <x v="0"/>
  </r>
  <r>
    <n v="900269029"/>
    <s v="FUNDACION CENTRO COLOMBIANO DE EPILEPSIA Y ENFERMEDADES NEUROLOGICAS"/>
    <d v="2022-12-28T00:00:00"/>
    <d v="2021-09-01T00:00:00"/>
    <d v="2022-11-30T00:00:00"/>
    <n v="78992038"/>
    <n v="0"/>
    <n v="0"/>
    <n v="0"/>
    <n v="315925"/>
    <n v="0"/>
    <n v="0"/>
    <n v="500"/>
    <n v="0"/>
    <n v="0"/>
    <n v="0"/>
    <n v="17247280"/>
    <n v="0"/>
    <n v="8840601"/>
    <n v="54000"/>
    <n v="0"/>
    <n v="0"/>
    <n v="52533732"/>
    <n v="0"/>
    <n v="0"/>
    <n v="0"/>
    <n v="0"/>
    <n v="78992038"/>
    <s v="OTRAS IPS"/>
    <n v="8447"/>
    <x v="9"/>
    <n v="2"/>
    <x v="0"/>
  </r>
  <r>
    <n v="72153005"/>
    <s v="CARREÑO  PEREZ  ALEJANDRO MARIO"/>
    <d v="2022-12-29T00:00:00"/>
    <d v="2021-08-01T00:00:00"/>
    <d v="2022-11-30T00:00:00"/>
    <n v="65996540"/>
    <n v="0"/>
    <n v="0"/>
    <n v="0"/>
    <n v="30112730"/>
    <n v="0"/>
    <n v="0"/>
    <n v="0"/>
    <n v="0"/>
    <n v="0"/>
    <n v="0"/>
    <n v="4444980"/>
    <n v="0"/>
    <n v="427557"/>
    <n v="23388480"/>
    <n v="0"/>
    <n v="1684380"/>
    <n v="5938413"/>
    <n v="0"/>
    <n v="0"/>
    <n v="0"/>
    <n v="0"/>
    <n v="65996540"/>
    <s v="MEDICOS PAC"/>
    <n v="8469"/>
    <x v="9"/>
    <n v="2"/>
    <x v="0"/>
  </r>
  <r>
    <n v="79296469"/>
    <s v="PEREZ NIÑO CARLOS AUGUSTO"/>
    <d v="2022-12-29T00:00:00"/>
    <d v="2022-08-01T00:00:00"/>
    <d v="2022-08-31T00:00:00"/>
    <n v="1468200"/>
    <n v="0"/>
    <n v="0"/>
    <n v="0"/>
    <n v="0"/>
    <n v="0"/>
    <n v="0"/>
    <n v="0"/>
    <n v="0"/>
    <n v="0"/>
    <n v="0"/>
    <n v="0"/>
    <n v="0"/>
    <n v="0"/>
    <n v="1468200"/>
    <n v="0"/>
    <n v="0"/>
    <n v="0"/>
    <n v="0"/>
    <n v="0"/>
    <n v="0"/>
    <n v="0"/>
    <n v="1468200"/>
    <s v="MEDICOS PAC"/>
    <n v="8468"/>
    <x v="9"/>
    <n v="2"/>
    <x v="0"/>
  </r>
  <r>
    <n v="900348648"/>
    <s v="SERVICIOS DE PATOLOGIA OSCAR MESSA BOTERO SAS"/>
    <d v="2022-12-29T00:00:00"/>
    <d v="2021-04-01T00:00:00"/>
    <d v="2022-11-30T00:00:00"/>
    <n v="18916995"/>
    <n v="0"/>
    <n v="0"/>
    <n v="0"/>
    <n v="0"/>
    <n v="0"/>
    <n v="0"/>
    <n v="0"/>
    <n v="0"/>
    <n v="0"/>
    <n v="0"/>
    <n v="1057498"/>
    <n v="0"/>
    <n v="14338050"/>
    <n v="0"/>
    <n v="0"/>
    <n v="0"/>
    <n v="3521447"/>
    <n v="0"/>
    <n v="0"/>
    <n v="0"/>
    <n v="0"/>
    <n v="18916995"/>
    <s v="OTRAS IPS"/>
    <n v="8465"/>
    <x v="9"/>
    <n v="2"/>
    <x v="0"/>
  </r>
  <r>
    <n v="900008328"/>
    <s v="CLINICA LAURA DANIELA S.A."/>
    <d v="2022-12-29T00:00:00"/>
    <d v="2019-01-01T00:00:00"/>
    <d v="2022-11-30T00:00:00"/>
    <n v="1662846162"/>
    <n v="245820"/>
    <n v="0"/>
    <n v="0"/>
    <n v="658685961"/>
    <n v="0"/>
    <n v="361617"/>
    <n v="26899460"/>
    <n v="2137175"/>
    <n v="0"/>
    <n v="0"/>
    <n v="97430942"/>
    <n v="0"/>
    <n v="269861902"/>
    <n v="17005322"/>
    <n v="0"/>
    <n v="165267339"/>
    <n v="424950624"/>
    <n v="0"/>
    <n v="0"/>
    <n v="0"/>
    <n v="0"/>
    <n v="1662846162"/>
    <s v="OTRAS IPS"/>
    <n v="8460"/>
    <x v="9"/>
    <n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32C30B-15CF-4925-85F4-7E0947211E38}" name="TablaDinámica4" cacheId="4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D15" firstHeaderRow="1" firstDataRow="2" firstDataCol="1"/>
  <pivotFields count="33">
    <pivotField dataField="1"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66" showAll="0" defaultSubtotal="0"/>
    <pivotField showAll="0" defaultSubtotal="0"/>
    <pivotField showAll="0" defaultSubtotal="0"/>
    <pivotField numFmtId="166" showAll="0" defaultSubtotal="0"/>
    <pivotField numFmtId="166" showAll="0" defaultSubtotal="0"/>
    <pivotField showAll="0" defaultSubtotal="0"/>
    <pivotField showAll="0" defaultSubtotal="0"/>
    <pivotField axis="axisRow" showAll="0" sortType="descending" defaultSubtotal="0">
      <items count="15">
        <item m="1" x="13"/>
        <item m="1" x="12"/>
        <item m="1" x="14"/>
        <item x="1"/>
        <item x="7"/>
        <item x="0"/>
        <item x="6"/>
        <item x="3"/>
        <item m="1" x="10"/>
        <item x="5"/>
        <item x="8"/>
        <item x="9"/>
        <item m="1" x="11"/>
        <item x="2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axis="axisCol" showAll="0" defaultSubtotal="0">
      <items count="5">
        <item m="1" x="2"/>
        <item x="1"/>
        <item x="0"/>
        <item m="1" x="3"/>
        <item m="1" x="4"/>
      </items>
    </pivotField>
  </pivotFields>
  <rowFields count="1">
    <field x="30"/>
  </rowFields>
  <rowItems count="11">
    <i>
      <x v="10"/>
    </i>
    <i>
      <x v="6"/>
    </i>
    <i>
      <x v="7"/>
    </i>
    <i>
      <x v="11"/>
    </i>
    <i>
      <x v="5"/>
    </i>
    <i>
      <x v="9"/>
    </i>
    <i>
      <x v="3"/>
    </i>
    <i>
      <x v="4"/>
    </i>
    <i>
      <x v="13"/>
    </i>
    <i>
      <x v="14"/>
    </i>
    <i t="grand">
      <x/>
    </i>
  </rowItems>
  <colFields count="1">
    <field x="32"/>
  </colFields>
  <colItems count="3">
    <i>
      <x v="1"/>
    </i>
    <i>
      <x v="2"/>
    </i>
    <i t="grand">
      <x/>
    </i>
  </colItems>
  <dataFields count="1">
    <dataField name="Cuenta de NIT" fld="0" subtotal="count" baseField="3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5CFE-9981-47D2-BC51-532E4260F824}">
  <dimension ref="A1:U54"/>
  <sheetViews>
    <sheetView showGridLines="0" topLeftCell="A24" zoomScale="85" zoomScaleNormal="85" workbookViewId="0">
      <selection activeCell="Q55" sqref="Q55"/>
    </sheetView>
  </sheetViews>
  <sheetFormatPr baseColWidth="10" defaultColWidth="11.42578125" defaultRowHeight="16.5" x14ac:dyDescent="0.3"/>
  <cols>
    <col min="1" max="1" width="2" style="4" customWidth="1"/>
    <col min="2" max="2" width="2.28515625" style="4" customWidth="1"/>
    <col min="3" max="7" width="1.140625" style="5" customWidth="1"/>
    <col min="8" max="9" width="5.28515625" style="5" customWidth="1"/>
    <col min="10" max="10" width="58.85546875" style="5" customWidth="1"/>
    <col min="11" max="11" width="1.7109375" style="4" customWidth="1"/>
    <col min="12" max="12" width="10.5703125" style="6" hidden="1" customWidth="1"/>
    <col min="13" max="13" width="14.140625" style="7" customWidth="1"/>
    <col min="14" max="14" width="1.7109375" style="4" customWidth="1"/>
    <col min="15" max="15" width="14.140625" style="8" customWidth="1"/>
    <col min="16" max="16" width="1.7109375" style="4" customWidth="1"/>
    <col min="17" max="17" width="13.42578125" style="4" customWidth="1"/>
    <col min="18" max="18" width="1.7109375" style="4" customWidth="1"/>
    <col min="19" max="19" width="17.85546875" style="4" bestFit="1" customWidth="1"/>
    <col min="20" max="20" width="16.28515625" style="4" bestFit="1" customWidth="1"/>
    <col min="21" max="16384" width="11.42578125" style="4"/>
  </cols>
  <sheetData>
    <row r="1" spans="1:19" ht="17.25" thickBot="1" x14ac:dyDescent="0.35"/>
    <row r="2" spans="1:19" ht="18" thickTop="1" x14ac:dyDescent="0.3">
      <c r="A2" s="9"/>
      <c r="B2" s="9" t="s">
        <v>20</v>
      </c>
      <c r="C2" s="10"/>
      <c r="D2" s="10"/>
      <c r="E2" s="10"/>
      <c r="F2" s="10"/>
      <c r="G2" s="10"/>
      <c r="H2" s="11"/>
      <c r="I2" s="12"/>
      <c r="J2" s="12"/>
      <c r="K2" s="13"/>
      <c r="L2" s="14"/>
      <c r="M2" s="15"/>
      <c r="N2" s="13"/>
      <c r="O2" s="16"/>
      <c r="P2" s="13"/>
      <c r="Q2" s="17"/>
      <c r="R2" s="17"/>
      <c r="S2" s="18"/>
    </row>
    <row r="3" spans="1:19" ht="17.25" x14ac:dyDescent="0.3">
      <c r="A3" s="9"/>
      <c r="B3" s="9"/>
      <c r="C3" s="10"/>
      <c r="D3" s="10"/>
      <c r="E3" s="10"/>
      <c r="F3" s="10"/>
      <c r="G3" s="10"/>
      <c r="H3" s="212"/>
      <c r="I3" s="213"/>
      <c r="J3" s="213"/>
      <c r="K3" s="213"/>
      <c r="L3" s="213"/>
      <c r="M3" s="213"/>
      <c r="N3" s="213"/>
      <c r="O3" s="213"/>
      <c r="P3" s="9"/>
      <c r="S3" s="19"/>
    </row>
    <row r="4" spans="1:19" ht="17.25" x14ac:dyDescent="0.3">
      <c r="A4" s="9"/>
      <c r="B4" s="9"/>
      <c r="C4" s="10"/>
      <c r="D4" s="10"/>
      <c r="E4" s="10"/>
      <c r="F4" s="10"/>
      <c r="G4" s="10"/>
      <c r="H4" s="214"/>
      <c r="I4" s="215"/>
      <c r="J4" s="215"/>
      <c r="K4" s="215"/>
      <c r="L4" s="215"/>
      <c r="M4" s="215"/>
      <c r="N4" s="215"/>
      <c r="O4" s="215"/>
      <c r="P4" s="9"/>
      <c r="S4" s="19"/>
    </row>
    <row r="5" spans="1:19" ht="18.75" x14ac:dyDescent="0.3">
      <c r="A5" s="9"/>
      <c r="B5" s="9"/>
      <c r="C5" s="10"/>
      <c r="D5" s="10"/>
      <c r="E5" s="10"/>
      <c r="F5" s="10"/>
      <c r="G5" s="10"/>
      <c r="H5" s="20"/>
      <c r="I5" s="10"/>
      <c r="J5" s="10"/>
      <c r="K5" s="9"/>
      <c r="L5" s="21"/>
      <c r="M5" s="22"/>
      <c r="N5" s="9"/>
      <c r="O5" s="216"/>
      <c r="P5" s="216"/>
      <c r="Q5" s="216"/>
      <c r="R5" s="23"/>
      <c r="S5" s="19"/>
    </row>
    <row r="6" spans="1:19" ht="16.5" customHeight="1" x14ac:dyDescent="0.3">
      <c r="A6" s="9"/>
      <c r="B6" s="9"/>
      <c r="C6" s="10"/>
      <c r="D6" s="10"/>
      <c r="E6" s="10"/>
      <c r="F6" s="10"/>
      <c r="G6" s="10"/>
      <c r="H6" s="24"/>
      <c r="J6" s="25"/>
      <c r="K6" s="26"/>
      <c r="L6" s="27"/>
      <c r="M6" s="28"/>
      <c r="O6" s="4"/>
      <c r="P6" s="9"/>
      <c r="S6" s="19"/>
    </row>
    <row r="7" spans="1:19" ht="17.25" x14ac:dyDescent="0.3">
      <c r="A7" s="9"/>
      <c r="B7" s="9"/>
      <c r="C7" s="10"/>
      <c r="D7" s="10"/>
      <c r="E7" s="10"/>
      <c r="F7" s="10"/>
      <c r="G7" s="10"/>
      <c r="H7" s="24"/>
      <c r="J7" s="25"/>
      <c r="K7" s="26"/>
      <c r="L7" s="27"/>
      <c r="M7" s="22"/>
      <c r="N7" s="9"/>
      <c r="O7" s="29"/>
      <c r="P7" s="9"/>
      <c r="S7" s="19"/>
    </row>
    <row r="8" spans="1:19" ht="17.25" x14ac:dyDescent="0.3">
      <c r="A8" s="9"/>
      <c r="B8" s="9"/>
      <c r="C8" s="10"/>
      <c r="D8" s="10"/>
      <c r="E8" s="10"/>
      <c r="F8" s="10"/>
      <c r="G8" s="10"/>
      <c r="H8" s="24"/>
      <c r="J8" s="25"/>
      <c r="K8" s="26"/>
      <c r="L8" s="27"/>
      <c r="M8" s="22"/>
      <c r="N8" s="30"/>
      <c r="O8" s="31"/>
      <c r="P8" s="9"/>
      <c r="S8" s="19"/>
    </row>
    <row r="9" spans="1:19" ht="17.25" x14ac:dyDescent="0.3">
      <c r="A9" s="9"/>
      <c r="B9" s="9"/>
      <c r="C9" s="10"/>
      <c r="D9" s="10"/>
      <c r="E9" s="10"/>
      <c r="F9" s="10"/>
      <c r="G9" s="10"/>
      <c r="H9" s="24"/>
      <c r="J9" s="25"/>
      <c r="K9" s="26"/>
      <c r="L9" s="27"/>
      <c r="M9" s="32"/>
      <c r="N9" s="33"/>
      <c r="O9" s="34"/>
      <c r="P9" s="9"/>
      <c r="S9" s="19"/>
    </row>
    <row r="10" spans="1:19" ht="17.25" x14ac:dyDescent="0.3">
      <c r="A10" s="9"/>
      <c r="B10" s="9"/>
      <c r="C10" s="10"/>
      <c r="D10" s="10"/>
      <c r="E10" s="10"/>
      <c r="F10" s="10"/>
      <c r="G10" s="10"/>
      <c r="H10" s="35"/>
      <c r="I10" s="25"/>
      <c r="J10" s="25"/>
      <c r="K10" s="26"/>
      <c r="L10" s="27"/>
      <c r="M10" s="36"/>
      <c r="N10" s="30"/>
      <c r="O10" s="29"/>
      <c r="P10" s="9"/>
      <c r="S10" s="19"/>
    </row>
    <row r="11" spans="1:19" ht="17.25" x14ac:dyDescent="0.3">
      <c r="A11" s="9"/>
      <c r="B11" s="9"/>
      <c r="C11" s="10"/>
      <c r="D11" s="10"/>
      <c r="E11" s="10"/>
      <c r="F11" s="10"/>
      <c r="G11" s="10"/>
      <c r="H11" s="20"/>
      <c r="I11" s="10"/>
      <c r="J11" s="10"/>
      <c r="K11" s="9"/>
      <c r="L11" s="21"/>
      <c r="M11" s="37"/>
      <c r="N11" s="38"/>
      <c r="O11" s="39"/>
      <c r="P11" s="9"/>
      <c r="S11" s="19"/>
    </row>
    <row r="12" spans="1:19" ht="17.25" x14ac:dyDescent="0.3">
      <c r="A12" s="9"/>
      <c r="B12" s="9"/>
      <c r="C12" s="10"/>
      <c r="D12" s="10"/>
      <c r="E12" s="10"/>
      <c r="F12" s="10"/>
      <c r="G12" s="10"/>
      <c r="H12" s="35"/>
      <c r="I12" s="25"/>
      <c r="J12" s="217" t="s">
        <v>185</v>
      </c>
      <c r="K12" s="217"/>
      <c r="L12" s="217"/>
      <c r="M12" s="217"/>
      <c r="N12" s="217"/>
      <c r="O12" s="40" t="s">
        <v>21</v>
      </c>
      <c r="P12" s="9"/>
      <c r="S12" s="19"/>
    </row>
    <row r="13" spans="1:19" ht="17.25" x14ac:dyDescent="0.3">
      <c r="A13" s="9"/>
      <c r="B13" s="9"/>
      <c r="C13" s="10"/>
      <c r="D13" s="10"/>
      <c r="E13" s="10"/>
      <c r="F13" s="10"/>
      <c r="G13" s="10"/>
      <c r="H13" s="24"/>
      <c r="J13" s="4"/>
      <c r="L13" s="4"/>
      <c r="M13" s="28"/>
      <c r="O13" s="41">
        <f>+O17</f>
        <v>1262711.8267253945</v>
      </c>
      <c r="P13" s="9"/>
      <c r="S13" s="42"/>
    </row>
    <row r="14" spans="1:19" ht="17.25" x14ac:dyDescent="0.3">
      <c r="A14" s="9"/>
      <c r="B14" s="9"/>
      <c r="C14" s="10"/>
      <c r="D14" s="10"/>
      <c r="E14" s="10"/>
      <c r="F14" s="10"/>
      <c r="G14" s="10"/>
      <c r="H14" s="24"/>
      <c r="J14" s="4"/>
      <c r="L14" s="4"/>
      <c r="M14" s="28"/>
      <c r="O14" s="41"/>
      <c r="P14" s="9"/>
      <c r="S14" s="42"/>
    </row>
    <row r="15" spans="1:19" ht="17.25" x14ac:dyDescent="0.3">
      <c r="A15" s="9"/>
      <c r="B15" s="9"/>
      <c r="C15" s="10"/>
      <c r="D15" s="10"/>
      <c r="E15" s="10"/>
      <c r="F15" s="10"/>
      <c r="G15" s="10"/>
      <c r="H15" s="20"/>
      <c r="I15" s="10"/>
      <c r="J15" s="10"/>
      <c r="K15" s="9"/>
      <c r="L15" s="21"/>
      <c r="M15" s="22"/>
      <c r="N15" s="9"/>
      <c r="O15" s="43"/>
      <c r="P15" s="9"/>
      <c r="S15" s="19"/>
    </row>
    <row r="16" spans="1:19" ht="36.75" customHeight="1" x14ac:dyDescent="0.3">
      <c r="A16" s="9"/>
      <c r="B16" s="9"/>
      <c r="C16" s="10"/>
      <c r="D16" s="10"/>
      <c r="E16" s="10"/>
      <c r="F16" s="10"/>
      <c r="G16" s="10"/>
      <c r="H16" s="20"/>
      <c r="I16" s="10"/>
      <c r="J16" s="44"/>
      <c r="K16" s="45"/>
      <c r="L16" s="46"/>
      <c r="M16" s="47"/>
      <c r="N16" s="45"/>
      <c r="O16" s="48"/>
      <c r="P16" s="45"/>
      <c r="Q16" s="45"/>
      <c r="R16" s="45"/>
      <c r="S16" s="19"/>
    </row>
    <row r="17" spans="1:21" ht="17.25" x14ac:dyDescent="0.3">
      <c r="A17" s="9"/>
      <c r="B17" s="9"/>
      <c r="C17" s="10"/>
      <c r="D17" s="10"/>
      <c r="E17" s="10"/>
      <c r="F17" s="10"/>
      <c r="G17" s="10"/>
      <c r="H17" s="49"/>
      <c r="I17" s="50"/>
      <c r="J17" s="51" t="s">
        <v>42</v>
      </c>
      <c r="K17" s="52"/>
      <c r="L17" s="53">
        <f>+L18+L23+L24+L27+L28+L33+L34+L36+L37+L38+L39</f>
        <v>0</v>
      </c>
      <c r="M17" s="54">
        <f>+M18+M19+M20+M21+M22+M23+M24+M27+M28+M33+M34+M36+M37+M38+M39+M25+M40</f>
        <v>1262711.8267253945</v>
      </c>
      <c r="N17" s="55"/>
      <c r="O17" s="54">
        <f>+M17</f>
        <v>1262711.8267253945</v>
      </c>
      <c r="P17" s="56"/>
      <c r="Q17" s="57">
        <f>(O17/$O$13)*100</f>
        <v>100</v>
      </c>
      <c r="R17" s="58"/>
      <c r="S17" s="19"/>
      <c r="T17" s="59"/>
      <c r="U17" s="60"/>
    </row>
    <row r="18" spans="1:21" ht="17.25" x14ac:dyDescent="0.3">
      <c r="A18" s="9"/>
      <c r="B18" s="9"/>
      <c r="C18" s="10"/>
      <c r="D18" s="10"/>
      <c r="E18" s="10"/>
      <c r="F18" s="10"/>
      <c r="G18" s="10"/>
      <c r="H18" s="61"/>
      <c r="I18" s="62"/>
      <c r="J18" s="63" t="s">
        <v>22</v>
      </c>
      <c r="K18" s="64"/>
      <c r="L18" s="65"/>
      <c r="M18" s="66">
        <f>+DETALLE!K423</f>
        <v>973.86454000000003</v>
      </c>
      <c r="N18" s="67"/>
      <c r="O18" s="68"/>
      <c r="P18" s="56"/>
      <c r="Q18" s="69">
        <f>(M18/$O$13)*100</f>
        <v>7.7124845066632058E-2</v>
      </c>
      <c r="R18" s="70"/>
      <c r="S18" s="71"/>
    </row>
    <row r="19" spans="1:21" ht="17.25" x14ac:dyDescent="0.3">
      <c r="A19" s="9"/>
      <c r="B19" s="9"/>
      <c r="C19" s="10"/>
      <c r="D19" s="10"/>
      <c r="E19" s="10"/>
      <c r="F19" s="10"/>
      <c r="G19" s="10"/>
      <c r="H19" s="61"/>
      <c r="I19" s="62"/>
      <c r="J19" s="63" t="s">
        <v>76</v>
      </c>
      <c r="K19" s="64"/>
      <c r="L19" s="65"/>
      <c r="M19" s="66">
        <f>+DETALLE!L423</f>
        <v>56918.985704404491</v>
      </c>
      <c r="N19" s="67"/>
      <c r="O19" s="68"/>
      <c r="P19" s="56"/>
      <c r="Q19" s="69"/>
      <c r="R19" s="70"/>
      <c r="S19" s="71"/>
    </row>
    <row r="20" spans="1:21" ht="17.25" x14ac:dyDescent="0.3">
      <c r="A20" s="9"/>
      <c r="B20" s="9"/>
      <c r="C20" s="10"/>
      <c r="D20" s="10"/>
      <c r="E20" s="10"/>
      <c r="F20" s="10"/>
      <c r="G20" s="10"/>
      <c r="H20" s="61"/>
      <c r="I20" s="62"/>
      <c r="J20" s="63" t="s">
        <v>77</v>
      </c>
      <c r="K20" s="64"/>
      <c r="L20" s="65"/>
      <c r="M20" s="66">
        <f>+DETALLE!M423</f>
        <v>50770.100624338746</v>
      </c>
      <c r="N20" s="67"/>
      <c r="O20" s="68"/>
      <c r="P20" s="56"/>
      <c r="Q20" s="69"/>
      <c r="R20" s="70"/>
      <c r="S20" s="71"/>
    </row>
    <row r="21" spans="1:21" ht="17.25" x14ac:dyDescent="0.3">
      <c r="A21" s="9"/>
      <c r="B21" s="9"/>
      <c r="C21" s="10"/>
      <c r="D21" s="10"/>
      <c r="E21" s="10"/>
      <c r="F21" s="10"/>
      <c r="G21" s="10"/>
      <c r="H21" s="61"/>
      <c r="I21" s="62"/>
      <c r="J21" s="63" t="s">
        <v>78</v>
      </c>
      <c r="K21" s="64"/>
      <c r="L21" s="65"/>
      <c r="M21" s="66">
        <f>+DETALLE!N423</f>
        <v>21382.435870692389</v>
      </c>
      <c r="N21" s="67"/>
      <c r="O21" s="68"/>
      <c r="P21" s="56"/>
      <c r="Q21" s="69"/>
      <c r="R21" s="70"/>
      <c r="S21" s="71"/>
    </row>
    <row r="22" spans="1:21" ht="17.25" x14ac:dyDescent="0.3">
      <c r="A22" s="9"/>
      <c r="B22" s="9"/>
      <c r="C22" s="10"/>
      <c r="D22" s="10"/>
      <c r="E22" s="10"/>
      <c r="F22" s="10"/>
      <c r="G22" s="10"/>
      <c r="H22" s="61"/>
      <c r="I22" s="62"/>
      <c r="J22" s="63" t="s">
        <v>79</v>
      </c>
      <c r="K22" s="64"/>
      <c r="L22" s="65"/>
      <c r="M22" s="66">
        <f>+DETALLE!O423</f>
        <v>4955.5702757188974</v>
      </c>
      <c r="N22" s="67"/>
      <c r="O22" s="68"/>
      <c r="P22" s="56"/>
      <c r="Q22" s="69"/>
      <c r="R22" s="70"/>
      <c r="S22" s="71"/>
    </row>
    <row r="23" spans="1:21" ht="17.25" x14ac:dyDescent="0.3">
      <c r="A23" s="9"/>
      <c r="B23" s="9"/>
      <c r="C23" s="10"/>
      <c r="D23" s="10"/>
      <c r="E23" s="10"/>
      <c r="F23" s="10"/>
      <c r="G23" s="10"/>
      <c r="H23" s="61"/>
      <c r="I23" s="62"/>
      <c r="J23" s="63" t="s">
        <v>80</v>
      </c>
      <c r="K23" s="64"/>
      <c r="L23" s="65"/>
      <c r="M23" s="66">
        <f>+DETALLE!J423</f>
        <v>322830.73033876001</v>
      </c>
      <c r="N23" s="67"/>
      <c r="O23" s="68"/>
      <c r="P23" s="56"/>
      <c r="Q23" s="69">
        <f>(M23/$O$13)*100</f>
        <v>25.566461286417248</v>
      </c>
      <c r="R23" s="70"/>
      <c r="S23" s="71"/>
    </row>
    <row r="24" spans="1:21" ht="17.25" x14ac:dyDescent="0.3">
      <c r="A24" s="9"/>
      <c r="B24" s="9"/>
      <c r="C24" s="10"/>
      <c r="D24" s="10"/>
      <c r="E24" s="10"/>
      <c r="F24" s="10"/>
      <c r="G24" s="10"/>
      <c r="H24" s="61"/>
      <c r="I24" s="62"/>
      <c r="J24" s="63" t="s">
        <v>81</v>
      </c>
      <c r="K24" s="64"/>
      <c r="L24" s="65"/>
      <c r="M24" s="66">
        <f>+DETALLE!P423</f>
        <v>607.18813899999998</v>
      </c>
      <c r="N24" s="67"/>
      <c r="O24" s="68"/>
      <c r="P24" s="56"/>
      <c r="Q24" s="69">
        <f>(M24/$O$13)*100</f>
        <v>4.808604197322109E-2</v>
      </c>
      <c r="R24" s="70"/>
      <c r="S24" s="19"/>
    </row>
    <row r="25" spans="1:21" ht="17.25" hidden="1" x14ac:dyDescent="0.3">
      <c r="A25" s="9"/>
      <c r="B25" s="9"/>
      <c r="C25" s="10"/>
      <c r="D25" s="10"/>
      <c r="E25" s="10"/>
      <c r="F25" s="10"/>
      <c r="G25" s="10"/>
      <c r="H25" s="61"/>
      <c r="I25" s="62"/>
      <c r="J25" s="63" t="s">
        <v>23</v>
      </c>
      <c r="K25" s="64"/>
      <c r="L25" s="72">
        <v>0</v>
      </c>
      <c r="M25" s="68"/>
      <c r="N25" s="67"/>
      <c r="O25" s="68"/>
      <c r="P25" s="56"/>
      <c r="Q25" s="69">
        <f>(M25/$O$13)*100</f>
        <v>0</v>
      </c>
      <c r="R25" s="70"/>
      <c r="S25" s="19"/>
    </row>
    <row r="26" spans="1:21" ht="17.25" x14ac:dyDescent="0.3">
      <c r="A26" s="9"/>
      <c r="B26" s="9"/>
      <c r="C26" s="10"/>
      <c r="D26" s="10"/>
      <c r="E26" s="10"/>
      <c r="F26" s="10"/>
      <c r="G26" s="10"/>
      <c r="H26" s="61"/>
      <c r="I26" s="62"/>
      <c r="J26" s="73" t="s">
        <v>82</v>
      </c>
      <c r="K26" s="73"/>
      <c r="L26" s="74">
        <f>SUM(L18:L25)</f>
        <v>0</v>
      </c>
      <c r="M26" s="75">
        <f>SUM(M18:M25)</f>
        <v>458438.87549291452</v>
      </c>
      <c r="N26" s="75">
        <f>SUM(N18:N25)</f>
        <v>0</v>
      </c>
      <c r="O26" s="75">
        <f>+M26</f>
        <v>458438.87549291452</v>
      </c>
      <c r="P26" s="56"/>
      <c r="Q26" s="58">
        <f>(O26/$O$13)*100</f>
        <v>36.305898605684995</v>
      </c>
      <c r="R26" s="58"/>
      <c r="S26" s="19"/>
    </row>
    <row r="27" spans="1:21" ht="17.25" x14ac:dyDescent="0.3">
      <c r="A27" s="9"/>
      <c r="B27" s="9"/>
      <c r="C27" s="10"/>
      <c r="D27" s="10"/>
      <c r="E27" s="10"/>
      <c r="F27" s="10"/>
      <c r="G27" s="10"/>
      <c r="H27" s="61"/>
      <c r="I27" s="62"/>
      <c r="J27" s="63" t="s">
        <v>83</v>
      </c>
      <c r="K27" s="76"/>
      <c r="L27" s="65"/>
      <c r="M27" s="66">
        <f>+DETALLE!Q423</f>
        <v>143260.49259423002</v>
      </c>
      <c r="N27" s="67"/>
      <c r="O27" s="68"/>
      <c r="P27" s="56"/>
      <c r="Q27" s="69">
        <f>(M27/$O$13)*100</f>
        <v>11.34546216817729</v>
      </c>
      <c r="R27" s="70"/>
      <c r="S27" s="77"/>
    </row>
    <row r="28" spans="1:21" ht="17.25" x14ac:dyDescent="0.3">
      <c r="A28" s="9"/>
      <c r="B28" s="9"/>
      <c r="C28" s="10"/>
      <c r="D28" s="10"/>
      <c r="E28" s="10"/>
      <c r="F28" s="10"/>
      <c r="G28" s="10"/>
      <c r="H28" s="61"/>
      <c r="I28" s="62"/>
      <c r="J28" s="63" t="s">
        <v>84</v>
      </c>
      <c r="K28" s="76"/>
      <c r="L28" s="65"/>
      <c r="M28" s="78">
        <f>+DETALLE!G423+DETALLE!H423+DETALLE!I423</f>
        <v>39798.982295245907</v>
      </c>
      <c r="N28" s="79"/>
      <c r="O28" s="68"/>
      <c r="P28" s="56"/>
      <c r="Q28" s="80">
        <f>(M28/$O$13)*100</f>
        <v>3.1518658060293201</v>
      </c>
      <c r="R28" s="81"/>
      <c r="S28" s="19"/>
    </row>
    <row r="29" spans="1:21" ht="17.25" x14ac:dyDescent="0.3">
      <c r="A29" s="9"/>
      <c r="B29" s="9"/>
      <c r="C29" s="10"/>
      <c r="D29" s="10"/>
      <c r="E29" s="10"/>
      <c r="F29" s="10"/>
      <c r="G29" s="10"/>
      <c r="H29" s="61"/>
      <c r="I29" s="62"/>
      <c r="J29" s="73" t="s">
        <v>85</v>
      </c>
      <c r="K29" s="73"/>
      <c r="L29" s="82">
        <f>SUM(L27:L28)</f>
        <v>0</v>
      </c>
      <c r="M29" s="75">
        <f>SUM(M27:M28)</f>
        <v>183059.47488947591</v>
      </c>
      <c r="N29" s="83"/>
      <c r="O29" s="75">
        <f>+M27+M28</f>
        <v>183059.47488947591</v>
      </c>
      <c r="P29" s="56"/>
      <c r="Q29" s="58">
        <f>(M29/$O$13)*100</f>
        <v>14.497327974206611</v>
      </c>
      <c r="R29" s="58"/>
      <c r="S29" s="19"/>
    </row>
    <row r="30" spans="1:21" ht="17.25" x14ac:dyDescent="0.3">
      <c r="A30" s="9"/>
      <c r="B30" s="9"/>
      <c r="C30" s="10"/>
      <c r="D30" s="10"/>
      <c r="E30" s="10"/>
      <c r="F30" s="10"/>
      <c r="G30" s="10"/>
      <c r="H30" s="61"/>
      <c r="I30" s="62"/>
      <c r="J30" s="84" t="s">
        <v>86</v>
      </c>
      <c r="K30" s="85"/>
      <c r="L30" s="86">
        <f>+L26+L29</f>
        <v>0</v>
      </c>
      <c r="M30" s="87">
        <f>+M26+M29</f>
        <v>641498.35038239043</v>
      </c>
      <c r="N30" s="88"/>
      <c r="O30" s="87">
        <f>+O26+O29</f>
        <v>641498.35038239043</v>
      </c>
      <c r="P30" s="56"/>
      <c r="Q30" s="89">
        <f>(O30/$O$13)*100</f>
        <v>50.8032265798916</v>
      </c>
      <c r="R30" s="90"/>
      <c r="S30" s="19"/>
    </row>
    <row r="31" spans="1:21" ht="10.5" customHeight="1" x14ac:dyDescent="0.3">
      <c r="A31" s="9"/>
      <c r="B31" s="9"/>
      <c r="C31" s="10"/>
      <c r="D31" s="10"/>
      <c r="E31" s="10"/>
      <c r="F31" s="10"/>
      <c r="G31" s="10"/>
      <c r="H31" s="61"/>
      <c r="I31" s="62"/>
      <c r="J31" s="91"/>
      <c r="K31" s="85"/>
      <c r="L31" s="92"/>
      <c r="M31" s="93"/>
      <c r="N31" s="88"/>
      <c r="O31" s="93"/>
      <c r="P31" s="56"/>
      <c r="Q31" s="94"/>
      <c r="R31" s="58"/>
      <c r="S31" s="19"/>
    </row>
    <row r="32" spans="1:21" ht="15.75" customHeight="1" x14ac:dyDescent="0.3">
      <c r="A32" s="9"/>
      <c r="B32" s="9"/>
      <c r="C32" s="10"/>
      <c r="D32" s="10"/>
      <c r="E32" s="10"/>
      <c r="F32" s="10"/>
      <c r="G32" s="10"/>
      <c r="H32" s="61"/>
      <c r="I32" s="62"/>
      <c r="J32" s="51" t="s">
        <v>87</v>
      </c>
      <c r="K32" s="52"/>
      <c r="L32" s="95">
        <f>+L35+L41</f>
        <v>0</v>
      </c>
      <c r="M32" s="96">
        <f>+M35+M41</f>
        <v>621213.47634300403</v>
      </c>
      <c r="N32" s="55"/>
      <c r="O32" s="96">
        <f>+O17-O30</f>
        <v>621213.47634300403</v>
      </c>
      <c r="P32" s="56"/>
      <c r="Q32" s="57">
        <f>(O32/$O$13)*100</f>
        <v>49.1967734201084</v>
      </c>
      <c r="R32" s="58"/>
      <c r="S32" s="19"/>
    </row>
    <row r="33" spans="1:21" ht="16.5" customHeight="1" x14ac:dyDescent="0.3">
      <c r="A33" s="9"/>
      <c r="B33" s="9"/>
      <c r="C33" s="10"/>
      <c r="D33" s="10"/>
      <c r="E33" s="10"/>
      <c r="F33" s="10"/>
      <c r="G33" s="10"/>
      <c r="H33" s="61"/>
      <c r="I33" s="62"/>
      <c r="J33" s="63" t="s">
        <v>88</v>
      </c>
      <c r="K33" s="76"/>
      <c r="L33" s="65"/>
      <c r="M33" s="66">
        <f>+DETALLE!R423</f>
        <v>3184.7670370000001</v>
      </c>
      <c r="N33" s="97"/>
      <c r="O33" s="68"/>
      <c r="P33" s="56"/>
      <c r="Q33" s="98">
        <f>(M33/$O$13)*100</f>
        <v>0.2522164574366183</v>
      </c>
      <c r="R33" s="99"/>
      <c r="S33" s="77"/>
    </row>
    <row r="34" spans="1:21" ht="17.25" x14ac:dyDescent="0.3">
      <c r="A34" s="9"/>
      <c r="B34" s="9"/>
      <c r="C34" s="10"/>
      <c r="D34" s="10"/>
      <c r="E34" s="10"/>
      <c r="F34" s="10"/>
      <c r="G34" s="10"/>
      <c r="H34" s="61"/>
      <c r="I34" s="62"/>
      <c r="J34" s="63" t="s">
        <v>89</v>
      </c>
      <c r="K34" s="76"/>
      <c r="L34" s="65"/>
      <c r="M34" s="66">
        <f>+DETALLE!S423</f>
        <v>97445.219369140003</v>
      </c>
      <c r="N34" s="97"/>
      <c r="O34" s="68"/>
      <c r="P34" s="56"/>
      <c r="Q34" s="98">
        <f>(M34/$O$13)*100</f>
        <v>7.7171384085192143</v>
      </c>
      <c r="R34" s="99"/>
      <c r="S34" s="19"/>
    </row>
    <row r="35" spans="1:21" ht="17.25" x14ac:dyDescent="0.3">
      <c r="A35" s="9"/>
      <c r="B35" s="9"/>
      <c r="C35" s="10"/>
      <c r="D35" s="10"/>
      <c r="E35" s="10"/>
      <c r="F35" s="10"/>
      <c r="G35" s="10"/>
      <c r="H35" s="61"/>
      <c r="I35" s="62"/>
      <c r="J35" s="100" t="s">
        <v>90</v>
      </c>
      <c r="K35" s="100"/>
      <c r="L35" s="101">
        <f>SUM(L33:L34)</f>
        <v>0</v>
      </c>
      <c r="M35" s="102">
        <f>SUM(M33:M34)</f>
        <v>100629.98640614</v>
      </c>
      <c r="N35" s="103"/>
      <c r="O35" s="102">
        <f>SUM(M33:M34)</f>
        <v>100629.98640614</v>
      </c>
      <c r="P35" s="56"/>
      <c r="Q35" s="70">
        <f>(O35/$O$13)*100</f>
        <v>7.9693548659558324</v>
      </c>
      <c r="R35" s="70"/>
      <c r="S35" s="19"/>
    </row>
    <row r="36" spans="1:21" ht="17.25" x14ac:dyDescent="0.3">
      <c r="A36" s="9"/>
      <c r="B36" s="9"/>
      <c r="C36" s="10"/>
      <c r="D36" s="10"/>
      <c r="E36" s="10"/>
      <c r="F36" s="10"/>
      <c r="G36" s="10"/>
      <c r="H36" s="61"/>
      <c r="I36" s="62"/>
      <c r="J36" s="63" t="s">
        <v>91</v>
      </c>
      <c r="K36" s="76"/>
      <c r="L36" s="65"/>
      <c r="M36" s="66">
        <f>+DETALLE!T423</f>
        <v>78763.11189438001</v>
      </c>
      <c r="N36" s="97"/>
      <c r="O36" s="68"/>
      <c r="P36" s="56"/>
      <c r="Q36" s="98">
        <f>(M36/$O$13)*100</f>
        <v>6.2376157589841634</v>
      </c>
      <c r="R36" s="99"/>
      <c r="S36" s="19"/>
    </row>
    <row r="37" spans="1:21" ht="17.25" x14ac:dyDescent="0.3">
      <c r="A37" s="9"/>
      <c r="B37" s="9"/>
      <c r="C37" s="10"/>
      <c r="D37" s="10"/>
      <c r="E37" s="10"/>
      <c r="F37" s="10"/>
      <c r="G37" s="10"/>
      <c r="H37" s="61"/>
      <c r="I37" s="62"/>
      <c r="J37" s="63" t="s">
        <v>92</v>
      </c>
      <c r="K37" s="76"/>
      <c r="L37" s="65"/>
      <c r="M37" s="66">
        <f>+DETALLE!U423</f>
        <v>19531.772483000001</v>
      </c>
      <c r="N37" s="97"/>
      <c r="O37" s="68"/>
      <c r="P37" s="56"/>
      <c r="Q37" s="98">
        <f>(M37/$O$13)*100</f>
        <v>1.5468115582358943</v>
      </c>
      <c r="R37" s="99"/>
      <c r="S37" s="19"/>
    </row>
    <row r="38" spans="1:21" ht="17.25" x14ac:dyDescent="0.3">
      <c r="A38" s="9"/>
      <c r="B38" s="9"/>
      <c r="C38" s="10"/>
      <c r="D38" s="10"/>
      <c r="E38" s="10"/>
      <c r="F38" s="10"/>
      <c r="G38" s="10"/>
      <c r="H38" s="61"/>
      <c r="I38" s="62"/>
      <c r="J38" s="63" t="s">
        <v>93</v>
      </c>
      <c r="K38" s="76"/>
      <c r="L38" s="65"/>
      <c r="M38" s="66">
        <f>+DETALLE!V423</f>
        <v>179475.12716033999</v>
      </c>
      <c r="N38" s="97"/>
      <c r="O38" s="68"/>
      <c r="P38" s="56"/>
      <c r="Q38" s="98">
        <f>(M38/$O$13)*100</f>
        <v>14.21346687040819</v>
      </c>
      <c r="R38" s="99"/>
      <c r="S38" s="19"/>
    </row>
    <row r="39" spans="1:21" ht="17.25" x14ac:dyDescent="0.3">
      <c r="A39" s="9"/>
      <c r="B39" s="9"/>
      <c r="C39" s="10"/>
      <c r="D39" s="10"/>
      <c r="E39" s="10"/>
      <c r="F39" s="10"/>
      <c r="G39" s="10"/>
      <c r="H39" s="61"/>
      <c r="I39" s="62"/>
      <c r="J39" s="104" t="s">
        <v>94</v>
      </c>
      <c r="K39" s="105"/>
      <c r="L39" s="65"/>
      <c r="M39" s="66">
        <f>+DETALLE!W423</f>
        <v>242813.47839914399</v>
      </c>
      <c r="N39" s="97"/>
      <c r="O39" s="68"/>
      <c r="P39" s="56"/>
      <c r="Q39" s="98">
        <f>(M39/$O$13)*100</f>
        <v>19.229524366524313</v>
      </c>
      <c r="R39" s="99"/>
      <c r="S39" s="19"/>
    </row>
    <row r="40" spans="1:21" ht="17.25" hidden="1" x14ac:dyDescent="0.3">
      <c r="A40" s="9"/>
      <c r="B40" s="9"/>
      <c r="C40" s="10"/>
      <c r="D40" s="10"/>
      <c r="E40" s="10"/>
      <c r="F40" s="10"/>
      <c r="G40" s="10"/>
      <c r="H40" s="61"/>
      <c r="I40" s="62"/>
      <c r="J40" s="104" t="s">
        <v>24</v>
      </c>
      <c r="K40" s="105"/>
      <c r="L40" s="106"/>
      <c r="M40" s="107"/>
      <c r="N40" s="97"/>
      <c r="O40" s="107"/>
      <c r="P40" s="56"/>
      <c r="Q40" s="98">
        <f>(M40/$O$13)*100</f>
        <v>0</v>
      </c>
      <c r="R40" s="99"/>
      <c r="S40" s="19"/>
    </row>
    <row r="41" spans="1:21" ht="17.25" x14ac:dyDescent="0.3">
      <c r="A41" s="9"/>
      <c r="B41" s="9"/>
      <c r="C41" s="10"/>
      <c r="D41" s="10"/>
      <c r="E41" s="10"/>
      <c r="F41" s="10"/>
      <c r="G41" s="10"/>
      <c r="H41" s="61"/>
      <c r="I41" s="62"/>
      <c r="J41" s="100" t="s">
        <v>95</v>
      </c>
      <c r="K41" s="100"/>
      <c r="L41" s="101">
        <f>SUM(L36:L40)</f>
        <v>0</v>
      </c>
      <c r="M41" s="108">
        <f>SUM(M36:M40)</f>
        <v>520583.489936864</v>
      </c>
      <c r="N41" s="103"/>
      <c r="O41" s="108">
        <f>SUM(M36:M40)</f>
        <v>520583.489936864</v>
      </c>
      <c r="P41" s="56"/>
      <c r="Q41" s="70">
        <f t="shared" ref="Q41:Q46" si="0">(O41/$O$13)*100</f>
        <v>41.227418554152564</v>
      </c>
      <c r="R41" s="70"/>
      <c r="S41" s="19"/>
    </row>
    <row r="42" spans="1:21" ht="20.25" customHeight="1" x14ac:dyDescent="0.3">
      <c r="A42" s="9"/>
      <c r="B42" s="9"/>
      <c r="C42" s="10"/>
      <c r="D42" s="10"/>
      <c r="E42" s="10"/>
      <c r="F42" s="10"/>
      <c r="G42" s="10"/>
      <c r="H42" s="61"/>
      <c r="I42" s="62"/>
      <c r="J42" s="84" t="s">
        <v>96</v>
      </c>
      <c r="K42" s="85"/>
      <c r="L42" s="86">
        <f>+L30-L32</f>
        <v>0</v>
      </c>
      <c r="M42" s="87">
        <f>+M30-M32</f>
        <v>20284.874039386399</v>
      </c>
      <c r="N42" s="88"/>
      <c r="O42" s="87">
        <f>+O30-O32</f>
        <v>20284.874039386399</v>
      </c>
      <c r="P42" s="109"/>
      <c r="Q42" s="110">
        <f t="shared" si="0"/>
        <v>1.6064531597832106</v>
      </c>
      <c r="R42" s="58"/>
      <c r="S42" s="19"/>
    </row>
    <row r="43" spans="1:21" ht="17.25" x14ac:dyDescent="0.3">
      <c r="A43" s="9"/>
      <c r="B43" s="9"/>
      <c r="C43" s="10"/>
      <c r="D43" s="10"/>
      <c r="E43" s="10"/>
      <c r="F43" s="10"/>
      <c r="G43" s="10"/>
      <c r="H43" s="61"/>
      <c r="I43" s="62"/>
      <c r="J43" s="73" t="s">
        <v>97</v>
      </c>
      <c r="K43" s="73"/>
      <c r="L43" s="82"/>
      <c r="M43" s="111">
        <f>+DETALLE!Z423</f>
        <v>5640.4851861899997</v>
      </c>
      <c r="N43" s="112"/>
      <c r="O43" s="111"/>
      <c r="P43" s="56"/>
      <c r="Q43" s="70">
        <f t="shared" si="0"/>
        <v>0</v>
      </c>
      <c r="R43" s="70"/>
      <c r="S43" s="19"/>
    </row>
    <row r="44" spans="1:21" ht="17.25" x14ac:dyDescent="0.3">
      <c r="A44" s="9"/>
      <c r="B44" s="9"/>
      <c r="C44" s="10"/>
      <c r="D44" s="10"/>
      <c r="E44" s="10"/>
      <c r="F44" s="10"/>
      <c r="G44" s="10"/>
      <c r="H44" s="61"/>
      <c r="I44" s="62"/>
      <c r="J44" s="73" t="s">
        <v>98</v>
      </c>
      <c r="K44" s="73"/>
      <c r="L44" s="82"/>
      <c r="M44" s="111">
        <f>+DETALLE!Y423</f>
        <v>1010.292612</v>
      </c>
      <c r="N44" s="112"/>
      <c r="O44" s="111"/>
      <c r="P44" s="56"/>
      <c r="Q44" s="70">
        <f t="shared" si="0"/>
        <v>0</v>
      </c>
      <c r="R44" s="70"/>
      <c r="S44" s="19"/>
    </row>
    <row r="45" spans="1:21" ht="17.25" x14ac:dyDescent="0.3">
      <c r="A45" s="9"/>
      <c r="B45" s="9"/>
      <c r="C45" s="10"/>
      <c r="D45" s="10"/>
      <c r="E45" s="10"/>
      <c r="F45" s="10"/>
      <c r="G45" s="10"/>
      <c r="H45" s="61"/>
      <c r="I45" s="62"/>
      <c r="J45" s="73" t="s">
        <v>99</v>
      </c>
      <c r="K45" s="73"/>
      <c r="L45" s="82"/>
      <c r="M45" s="111">
        <f>+M44+M43</f>
        <v>6650.7777981899999</v>
      </c>
      <c r="N45" s="112"/>
      <c r="O45" s="111">
        <f>+M45</f>
        <v>6650.7777981899999</v>
      </c>
      <c r="P45" s="56"/>
      <c r="Q45" s="70">
        <f t="shared" si="0"/>
        <v>0.52670590846032861</v>
      </c>
      <c r="R45" s="70"/>
      <c r="S45" s="19"/>
    </row>
    <row r="46" spans="1:21" ht="17.25" x14ac:dyDescent="0.3">
      <c r="A46" s="9"/>
      <c r="B46" s="9"/>
      <c r="C46" s="10"/>
      <c r="D46" s="10"/>
      <c r="E46" s="10"/>
      <c r="F46" s="10"/>
      <c r="G46" s="10"/>
      <c r="H46" s="61"/>
      <c r="I46" s="62"/>
      <c r="J46" s="84" t="s">
        <v>100</v>
      </c>
      <c r="K46" s="85"/>
      <c r="L46" s="113">
        <f>+L26-L34</f>
        <v>0</v>
      </c>
      <c r="M46" s="114">
        <f>+M17-M45</f>
        <v>1256061.0489272045</v>
      </c>
      <c r="N46" s="88"/>
      <c r="O46" s="114">
        <f>+O17-O45</f>
        <v>1256061.0489272045</v>
      </c>
      <c r="P46" s="109"/>
      <c r="Q46" s="110">
        <f t="shared" si="0"/>
        <v>99.473294091539671</v>
      </c>
      <c r="R46" s="58"/>
      <c r="S46" s="19"/>
      <c r="T46" s="8"/>
      <c r="U46" s="60"/>
    </row>
    <row r="47" spans="1:21" ht="17.25" x14ac:dyDescent="0.3">
      <c r="A47" s="9"/>
      <c r="B47" s="9"/>
      <c r="C47" s="10"/>
      <c r="D47" s="10"/>
      <c r="E47" s="10"/>
      <c r="F47" s="10"/>
      <c r="G47" s="10"/>
      <c r="H47" s="61"/>
      <c r="I47" s="62"/>
      <c r="J47" s="115"/>
      <c r="K47" s="73"/>
      <c r="L47" s="82"/>
      <c r="M47" s="116"/>
      <c r="N47" s="117"/>
      <c r="O47" s="118"/>
      <c r="P47" s="9"/>
      <c r="S47" s="19"/>
    </row>
    <row r="48" spans="1:21" ht="17.25" x14ac:dyDescent="0.3">
      <c r="A48" s="9"/>
      <c r="B48" s="9"/>
      <c r="C48" s="10"/>
      <c r="D48" s="10"/>
      <c r="E48" s="10"/>
      <c r="F48" s="10"/>
      <c r="G48" s="10"/>
      <c r="H48" s="20"/>
      <c r="I48" s="10"/>
      <c r="J48" s="119"/>
      <c r="K48" s="119"/>
      <c r="L48" s="120"/>
      <c r="M48" s="119"/>
      <c r="N48" s="119"/>
      <c r="O48" s="119"/>
      <c r="P48" s="121"/>
      <c r="S48" s="19"/>
    </row>
    <row r="49" spans="1:19" ht="17.25" x14ac:dyDescent="0.3">
      <c r="A49" s="9"/>
      <c r="B49" s="9"/>
      <c r="C49" s="10"/>
      <c r="D49" s="10"/>
      <c r="E49" s="10"/>
      <c r="F49" s="10"/>
      <c r="G49" s="10"/>
      <c r="H49" s="24"/>
      <c r="J49" s="122"/>
      <c r="P49" s="123"/>
      <c r="S49" s="19"/>
    </row>
    <row r="50" spans="1:19" ht="17.25" x14ac:dyDescent="0.3">
      <c r="A50" s="9"/>
      <c r="B50" s="9"/>
      <c r="C50" s="10"/>
      <c r="D50" s="10"/>
      <c r="E50" s="10"/>
      <c r="F50" s="10"/>
      <c r="G50" s="10"/>
      <c r="H50" s="24"/>
      <c r="J50" s="124"/>
      <c r="L50" s="136"/>
      <c r="M50" s="137"/>
      <c r="O50" s="125"/>
      <c r="P50" s="138"/>
      <c r="S50" s="19"/>
    </row>
    <row r="51" spans="1:19" x14ac:dyDescent="0.3">
      <c r="H51" s="24"/>
      <c r="J51" s="122"/>
      <c r="S51" s="19"/>
    </row>
    <row r="52" spans="1:19" x14ac:dyDescent="0.3">
      <c r="H52" s="24"/>
      <c r="S52" s="19"/>
    </row>
    <row r="53" spans="1:19" ht="17.25" thickBot="1" x14ac:dyDescent="0.35">
      <c r="H53" s="126"/>
      <c r="I53" s="127"/>
      <c r="J53" s="127"/>
      <c r="K53" s="128"/>
      <c r="L53" s="129"/>
      <c r="M53" s="130"/>
      <c r="N53" s="128"/>
      <c r="O53" s="131"/>
      <c r="P53" s="128"/>
      <c r="Q53" s="128"/>
      <c r="R53" s="128"/>
      <c r="S53" s="132"/>
    </row>
    <row r="54" spans="1:19" ht="17.25" thickTop="1" x14ac:dyDescent="0.3"/>
  </sheetData>
  <mergeCells count="4">
    <mergeCell ref="H3:O3"/>
    <mergeCell ref="H4:O4"/>
    <mergeCell ref="O5:Q5"/>
    <mergeCell ref="J12:N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DE5C-D675-427A-9017-E25E361FF6AA}">
  <dimension ref="A3:D15"/>
  <sheetViews>
    <sheetView workbookViewId="0">
      <selection activeCell="Q55" sqref="Q55"/>
    </sheetView>
  </sheetViews>
  <sheetFormatPr baseColWidth="10" defaultRowHeight="15" x14ac:dyDescent="0.25"/>
  <cols>
    <col min="1" max="1" width="20.28515625" bestFit="1" customWidth="1"/>
    <col min="2" max="2" width="22.42578125" bestFit="1" customWidth="1"/>
    <col min="3" max="3" width="6.85546875" bestFit="1" customWidth="1"/>
    <col min="4" max="4" width="12.5703125" bestFit="1" customWidth="1"/>
    <col min="5" max="5" width="15.42578125" bestFit="1" customWidth="1"/>
    <col min="6" max="6" width="12.5703125" bestFit="1" customWidth="1"/>
    <col min="7" max="7" width="39.42578125" bestFit="1" customWidth="1"/>
  </cols>
  <sheetData>
    <row r="3" spans="1:4" x14ac:dyDescent="0.25">
      <c r="A3" s="153" t="s">
        <v>109</v>
      </c>
      <c r="B3" s="153" t="s">
        <v>110</v>
      </c>
    </row>
    <row r="4" spans="1:4" x14ac:dyDescent="0.25">
      <c r="A4" s="153" t="s">
        <v>107</v>
      </c>
      <c r="B4" t="s">
        <v>72</v>
      </c>
      <c r="C4" t="s">
        <v>71</v>
      </c>
      <c r="D4" t="s">
        <v>108</v>
      </c>
    </row>
    <row r="5" spans="1:4" x14ac:dyDescent="0.25">
      <c r="A5" s="154" t="s">
        <v>124</v>
      </c>
      <c r="B5">
        <v>5</v>
      </c>
      <c r="C5">
        <v>67</v>
      </c>
      <c r="D5">
        <v>72</v>
      </c>
    </row>
    <row r="6" spans="1:4" x14ac:dyDescent="0.25">
      <c r="A6" s="154" t="s">
        <v>102</v>
      </c>
      <c r="B6">
        <v>13</v>
      </c>
      <c r="C6">
        <v>58</v>
      </c>
      <c r="D6">
        <v>71</v>
      </c>
    </row>
    <row r="7" spans="1:4" x14ac:dyDescent="0.25">
      <c r="A7" s="154" t="s">
        <v>57</v>
      </c>
      <c r="B7">
        <v>4</v>
      </c>
      <c r="C7">
        <v>53</v>
      </c>
      <c r="D7">
        <v>57</v>
      </c>
    </row>
    <row r="8" spans="1:4" x14ac:dyDescent="0.25">
      <c r="A8" s="154" t="s">
        <v>126</v>
      </c>
      <c r="B8">
        <v>2</v>
      </c>
      <c r="C8">
        <v>53</v>
      </c>
      <c r="D8">
        <v>55</v>
      </c>
    </row>
    <row r="9" spans="1:4" x14ac:dyDescent="0.25">
      <c r="A9" s="154" t="s">
        <v>106</v>
      </c>
      <c r="B9">
        <v>2</v>
      </c>
      <c r="C9">
        <v>51</v>
      </c>
      <c r="D9">
        <v>53</v>
      </c>
    </row>
    <row r="10" spans="1:4" x14ac:dyDescent="0.25">
      <c r="A10" s="154" t="s">
        <v>114</v>
      </c>
      <c r="B10">
        <v>1</v>
      </c>
      <c r="C10">
        <v>40</v>
      </c>
      <c r="D10">
        <v>41</v>
      </c>
    </row>
    <row r="11" spans="1:4" x14ac:dyDescent="0.25">
      <c r="A11" s="154" t="s">
        <v>62</v>
      </c>
      <c r="B11">
        <v>4</v>
      </c>
      <c r="C11">
        <v>26</v>
      </c>
      <c r="D11">
        <v>30</v>
      </c>
    </row>
    <row r="12" spans="1:4" x14ac:dyDescent="0.25">
      <c r="A12" s="154" t="s">
        <v>65</v>
      </c>
      <c r="B12">
        <v>2</v>
      </c>
      <c r="C12">
        <v>27</v>
      </c>
      <c r="D12">
        <v>29</v>
      </c>
    </row>
    <row r="13" spans="1:4" x14ac:dyDescent="0.25">
      <c r="A13" s="154" t="s">
        <v>262</v>
      </c>
      <c r="B13">
        <v>1</v>
      </c>
      <c r="C13">
        <v>7</v>
      </c>
      <c r="D13">
        <v>8</v>
      </c>
    </row>
    <row r="14" spans="1:4" x14ac:dyDescent="0.25">
      <c r="A14" s="154" t="s">
        <v>304</v>
      </c>
      <c r="C14">
        <v>1</v>
      </c>
      <c r="D14">
        <v>1</v>
      </c>
    </row>
    <row r="15" spans="1:4" x14ac:dyDescent="0.25">
      <c r="A15" s="154" t="s">
        <v>108</v>
      </c>
      <c r="B15">
        <v>34</v>
      </c>
      <c r="C15">
        <v>383</v>
      </c>
      <c r="D15">
        <v>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2FC0-9EB5-4567-A00C-012663EDD90A}">
  <sheetPr codeName="Hoja1"/>
  <dimension ref="A1:AT423"/>
  <sheetViews>
    <sheetView showGridLines="0" zoomScale="70" zoomScaleNormal="70" workbookViewId="0">
      <pane ySplit="1" topLeftCell="A2" activePane="bottomLeft" state="frozen"/>
      <selection activeCell="Q55" sqref="Q55"/>
      <selection pane="bottomLeft" activeCell="Q55" sqref="Q55"/>
    </sheetView>
  </sheetViews>
  <sheetFormatPr baseColWidth="10" defaultColWidth="8.85546875" defaultRowHeight="12.75" x14ac:dyDescent="0.25"/>
  <cols>
    <col min="1" max="1" width="11.28515625" style="3" bestFit="1" customWidth="1"/>
    <col min="2" max="2" width="66.140625" style="2" customWidth="1"/>
    <col min="3" max="3" width="14.28515625" style="1" customWidth="1"/>
    <col min="4" max="5" width="15.42578125" style="1" customWidth="1"/>
    <col min="6" max="6" width="20.140625" style="150" customWidth="1"/>
    <col min="7" max="7" width="19.42578125" style="150" bestFit="1" customWidth="1"/>
    <col min="8" max="8" width="18.42578125" style="150" bestFit="1" customWidth="1"/>
    <col min="9" max="9" width="13.7109375" style="150" bestFit="1" customWidth="1"/>
    <col min="10" max="10" width="18.42578125" style="150" customWidth="1"/>
    <col min="11" max="11" width="19.42578125" style="150" bestFit="1" customWidth="1"/>
    <col min="12" max="15" width="19.28515625" style="150" customWidth="1"/>
    <col min="16" max="16" width="19.85546875" style="150" bestFit="1" customWidth="1"/>
    <col min="17" max="17" width="23.85546875" style="150" customWidth="1"/>
    <col min="18" max="18" width="16.85546875" style="150" bestFit="1" customWidth="1"/>
    <col min="19" max="19" width="18.28515625" style="150" customWidth="1"/>
    <col min="20" max="20" width="20.42578125" style="150" bestFit="1" customWidth="1"/>
    <col min="21" max="21" width="19.85546875" style="150" customWidth="1"/>
    <col min="22" max="22" width="19.42578125" style="150" bestFit="1" customWidth="1"/>
    <col min="23" max="23" width="25.28515625" style="150" bestFit="1" customWidth="1"/>
    <col min="24" max="24" width="17.140625" style="150" customWidth="1"/>
    <col min="25" max="25" width="22" style="150" customWidth="1"/>
    <col min="26" max="26" width="17.28515625" style="150" customWidth="1"/>
    <col min="27" max="27" width="25.28515625" style="150" bestFit="1" customWidth="1"/>
    <col min="28" max="28" width="22" style="150" bestFit="1" customWidth="1"/>
    <col min="29" max="29" width="21.5703125" style="3" customWidth="1"/>
    <col min="30" max="30" width="9.42578125" style="141" bestFit="1" customWidth="1"/>
    <col min="31" max="31" width="14.85546875" style="3" customWidth="1"/>
    <col min="32" max="32" width="9.42578125" style="3" bestFit="1" customWidth="1"/>
    <col min="33" max="33" width="19.140625" style="3" customWidth="1"/>
    <col min="34" max="34" width="9" style="3" bestFit="1" customWidth="1"/>
    <col min="35" max="35" width="13.28515625" style="3" customWidth="1"/>
    <col min="36" max="36" width="10.42578125" style="3" customWidth="1"/>
    <col min="37" max="37" width="13" style="3" customWidth="1"/>
    <col min="38" max="38" width="11.7109375" style="150" bestFit="1" customWidth="1"/>
    <col min="39" max="39" width="9.7109375" style="150" bestFit="1" customWidth="1"/>
    <col min="40" max="40" width="11.42578125" style="150" bestFit="1" customWidth="1"/>
    <col min="41" max="41" width="10.7109375" style="150" bestFit="1" customWidth="1"/>
    <col min="42" max="42" width="18.42578125" style="150" bestFit="1" customWidth="1"/>
    <col min="43" max="43" width="16.85546875" style="150" bestFit="1" customWidth="1"/>
    <col min="44" max="44" width="17.140625" style="150" bestFit="1" customWidth="1"/>
    <col min="45" max="45" width="16.85546875" style="150" bestFit="1" customWidth="1"/>
    <col min="46" max="46" width="12" style="3" bestFit="1" customWidth="1"/>
    <col min="47" max="16384" width="8.85546875" style="3"/>
  </cols>
  <sheetData>
    <row r="1" spans="1:45" ht="76.5" x14ac:dyDescent="0.25">
      <c r="A1" s="147" t="s">
        <v>0</v>
      </c>
      <c r="B1" s="148" t="s">
        <v>1</v>
      </c>
      <c r="C1" s="149" t="s">
        <v>2</v>
      </c>
      <c r="D1" s="146" t="s">
        <v>15</v>
      </c>
      <c r="E1" s="146" t="s">
        <v>16</v>
      </c>
      <c r="F1" s="143" t="s">
        <v>3</v>
      </c>
      <c r="G1" s="143" t="s">
        <v>45</v>
      </c>
      <c r="H1" s="143" t="s">
        <v>46</v>
      </c>
      <c r="I1" s="143" t="s">
        <v>47</v>
      </c>
      <c r="J1" s="143" t="s">
        <v>48</v>
      </c>
      <c r="K1" s="143" t="s">
        <v>49</v>
      </c>
      <c r="L1" s="151" t="s">
        <v>66</v>
      </c>
      <c r="M1" s="152" t="s">
        <v>67</v>
      </c>
      <c r="N1" s="152" t="s">
        <v>68</v>
      </c>
      <c r="O1" s="152" t="s">
        <v>69</v>
      </c>
      <c r="P1" s="143" t="s">
        <v>50</v>
      </c>
      <c r="Q1" s="143" t="s">
        <v>4</v>
      </c>
      <c r="R1" s="143" t="s">
        <v>5</v>
      </c>
      <c r="S1" s="143" t="s">
        <v>6</v>
      </c>
      <c r="T1" s="143" t="s">
        <v>7</v>
      </c>
      <c r="U1" s="143" t="s">
        <v>8</v>
      </c>
      <c r="V1" s="145" t="s">
        <v>9</v>
      </c>
      <c r="W1" s="143" t="s">
        <v>10</v>
      </c>
      <c r="X1" s="143" t="s">
        <v>17</v>
      </c>
      <c r="Y1" s="143" t="s">
        <v>11</v>
      </c>
      <c r="Z1" s="143" t="s">
        <v>12</v>
      </c>
      <c r="AA1" s="143" t="s">
        <v>13</v>
      </c>
      <c r="AB1" s="143" t="s">
        <v>14</v>
      </c>
      <c r="AC1" s="144" t="s">
        <v>18</v>
      </c>
      <c r="AD1" s="142" t="s">
        <v>27</v>
      </c>
      <c r="AE1" s="139" t="s">
        <v>26</v>
      </c>
      <c r="AF1" s="139" t="s">
        <v>28</v>
      </c>
      <c r="AG1" s="139" t="s">
        <v>70</v>
      </c>
      <c r="AH1" s="139" t="s">
        <v>29</v>
      </c>
      <c r="AI1" s="140" t="s">
        <v>30</v>
      </c>
      <c r="AJ1" s="139" t="s">
        <v>31</v>
      </c>
      <c r="AK1" s="139" t="s">
        <v>32</v>
      </c>
      <c r="AL1" s="143" t="s">
        <v>33</v>
      </c>
      <c r="AM1" s="143" t="s">
        <v>34</v>
      </c>
      <c r="AN1" s="143" t="s">
        <v>35</v>
      </c>
      <c r="AO1" s="143" t="s">
        <v>36</v>
      </c>
      <c r="AP1" s="143" t="s">
        <v>37</v>
      </c>
      <c r="AQ1" s="143" t="s">
        <v>38</v>
      </c>
      <c r="AR1" s="143" t="s">
        <v>39</v>
      </c>
      <c r="AS1" s="143" t="s">
        <v>40</v>
      </c>
    </row>
    <row r="2" spans="1:45" s="163" customFormat="1" x14ac:dyDescent="0.2">
      <c r="A2" s="165">
        <v>800135582</v>
      </c>
      <c r="B2" s="166" t="s">
        <v>186</v>
      </c>
      <c r="C2" s="167">
        <v>44911</v>
      </c>
      <c r="D2" s="167">
        <v>44105</v>
      </c>
      <c r="E2" s="167">
        <v>44895</v>
      </c>
      <c r="F2" s="164">
        <v>98657264</v>
      </c>
      <c r="G2" s="164">
        <v>0</v>
      </c>
      <c r="H2" s="164">
        <v>0</v>
      </c>
      <c r="I2" s="164">
        <v>0</v>
      </c>
      <c r="J2" s="164">
        <v>52841288</v>
      </c>
      <c r="K2" s="164">
        <v>0</v>
      </c>
      <c r="L2" s="164">
        <v>0</v>
      </c>
      <c r="M2" s="164">
        <v>0</v>
      </c>
      <c r="N2" s="164">
        <v>0</v>
      </c>
      <c r="O2" s="164">
        <v>0</v>
      </c>
      <c r="P2" s="164">
        <v>0</v>
      </c>
      <c r="Q2" s="164">
        <v>845000</v>
      </c>
      <c r="R2" s="164">
        <v>0</v>
      </c>
      <c r="S2" s="164">
        <v>3296110</v>
      </c>
      <c r="T2" s="164">
        <v>20075531</v>
      </c>
      <c r="U2" s="164">
        <v>0</v>
      </c>
      <c r="V2" s="164">
        <v>1800863</v>
      </c>
      <c r="W2" s="164">
        <v>19798472</v>
      </c>
      <c r="X2" s="155">
        <f t="shared" ref="X2:X65" si="0">+F2-SUM(G2:W2)</f>
        <v>0</v>
      </c>
      <c r="Y2" s="164">
        <v>0</v>
      </c>
      <c r="Z2" s="164">
        <v>0</v>
      </c>
      <c r="AA2" s="157">
        <f t="shared" ref="AA2:AA55" si="1">+Y2+Z2</f>
        <v>0</v>
      </c>
      <c r="AB2" s="155">
        <f t="shared" ref="AB2:AB55" si="2">+F2-AA2</f>
        <v>98657264</v>
      </c>
      <c r="AC2" s="167" t="s">
        <v>19</v>
      </c>
      <c r="AD2" s="168">
        <v>8287</v>
      </c>
      <c r="AE2" s="167" t="s">
        <v>106</v>
      </c>
      <c r="AF2" s="168">
        <v>2</v>
      </c>
      <c r="AG2" s="167" t="s">
        <v>71</v>
      </c>
      <c r="AH2" s="167" t="s">
        <v>25</v>
      </c>
      <c r="AI2" s="167" t="s">
        <v>60</v>
      </c>
      <c r="AJ2" s="167"/>
      <c r="AK2" s="167"/>
      <c r="AL2" s="164">
        <v>0</v>
      </c>
      <c r="AM2" s="164">
        <v>0</v>
      </c>
      <c r="AN2" s="164">
        <v>0</v>
      </c>
      <c r="AO2" s="164">
        <v>0</v>
      </c>
      <c r="AP2" s="164">
        <v>0</v>
      </c>
      <c r="AQ2" s="164">
        <v>0</v>
      </c>
      <c r="AR2" s="164">
        <v>32412692</v>
      </c>
      <c r="AS2" s="164">
        <v>20428596</v>
      </c>
    </row>
    <row r="3" spans="1:45" s="163" customFormat="1" x14ac:dyDescent="0.2">
      <c r="A3" s="165">
        <v>812004304</v>
      </c>
      <c r="B3" s="166" t="s">
        <v>187</v>
      </c>
      <c r="C3" s="167">
        <v>44917</v>
      </c>
      <c r="D3" s="167">
        <v>44501</v>
      </c>
      <c r="E3" s="167">
        <v>44865</v>
      </c>
      <c r="F3" s="164">
        <v>296697</v>
      </c>
      <c r="G3" s="164">
        <v>284497</v>
      </c>
      <c r="H3" s="164">
        <v>0</v>
      </c>
      <c r="I3" s="164">
        <v>0</v>
      </c>
      <c r="J3" s="164">
        <v>0</v>
      </c>
      <c r="K3" s="164">
        <v>0</v>
      </c>
      <c r="L3" s="164">
        <v>0</v>
      </c>
      <c r="M3" s="164">
        <v>0</v>
      </c>
      <c r="N3" s="164">
        <v>0</v>
      </c>
      <c r="O3" s="164">
        <v>0</v>
      </c>
      <c r="P3" s="164">
        <v>0</v>
      </c>
      <c r="Q3" s="164">
        <v>0</v>
      </c>
      <c r="R3" s="164">
        <v>0</v>
      </c>
      <c r="S3" s="164">
        <v>12200</v>
      </c>
      <c r="T3" s="164">
        <v>0</v>
      </c>
      <c r="U3" s="164">
        <v>0</v>
      </c>
      <c r="V3" s="164">
        <v>0</v>
      </c>
      <c r="W3" s="164">
        <v>0</v>
      </c>
      <c r="X3" s="155">
        <f t="shared" si="0"/>
        <v>0</v>
      </c>
      <c r="Y3" s="164">
        <v>0</v>
      </c>
      <c r="Z3" s="164">
        <v>0</v>
      </c>
      <c r="AA3" s="157">
        <f t="shared" si="1"/>
        <v>0</v>
      </c>
      <c r="AB3" s="155">
        <f t="shared" si="2"/>
        <v>296697</v>
      </c>
      <c r="AC3" s="167" t="s">
        <v>19</v>
      </c>
      <c r="AD3" s="168">
        <v>8381</v>
      </c>
      <c r="AE3" s="167" t="s">
        <v>106</v>
      </c>
      <c r="AF3" s="168">
        <v>2</v>
      </c>
      <c r="AG3" s="167" t="s">
        <v>71</v>
      </c>
      <c r="AH3" s="167" t="s">
        <v>25</v>
      </c>
      <c r="AI3" s="167" t="s">
        <v>60</v>
      </c>
      <c r="AJ3" s="167"/>
      <c r="AK3" s="167"/>
      <c r="AL3" s="164">
        <v>0</v>
      </c>
      <c r="AM3" s="164">
        <v>0</v>
      </c>
      <c r="AN3" s="164">
        <v>0</v>
      </c>
      <c r="AO3" s="164">
        <v>0</v>
      </c>
      <c r="AP3" s="164">
        <v>0</v>
      </c>
      <c r="AQ3" s="164">
        <v>0</v>
      </c>
      <c r="AR3" s="164">
        <v>0</v>
      </c>
      <c r="AS3" s="164">
        <v>278807</v>
      </c>
    </row>
    <row r="4" spans="1:45" s="163" customFormat="1" x14ac:dyDescent="0.2">
      <c r="A4" s="165">
        <v>900025621</v>
      </c>
      <c r="B4" s="166" t="s">
        <v>188</v>
      </c>
      <c r="C4" s="167">
        <v>44908</v>
      </c>
      <c r="D4" s="167">
        <v>44013</v>
      </c>
      <c r="E4" s="167">
        <v>44895</v>
      </c>
      <c r="F4" s="164">
        <v>409757719</v>
      </c>
      <c r="G4" s="164">
        <v>0</v>
      </c>
      <c r="H4" s="164">
        <v>0</v>
      </c>
      <c r="I4" s="164">
        <v>0</v>
      </c>
      <c r="J4" s="164">
        <v>127279100</v>
      </c>
      <c r="K4" s="164">
        <v>0</v>
      </c>
      <c r="L4" s="164">
        <v>0</v>
      </c>
      <c r="M4" s="164">
        <v>1666000</v>
      </c>
      <c r="N4" s="164">
        <v>0</v>
      </c>
      <c r="O4" s="164">
        <v>0</v>
      </c>
      <c r="P4" s="164">
        <v>0</v>
      </c>
      <c r="Q4" s="164">
        <v>49864229</v>
      </c>
      <c r="R4" s="164">
        <v>0</v>
      </c>
      <c r="S4" s="164">
        <v>27256030</v>
      </c>
      <c r="T4" s="164">
        <v>29098008</v>
      </c>
      <c r="U4" s="164">
        <v>0</v>
      </c>
      <c r="V4" s="164">
        <v>17356474</v>
      </c>
      <c r="W4" s="164">
        <v>157237878</v>
      </c>
      <c r="X4" s="155">
        <f t="shared" si="0"/>
        <v>0</v>
      </c>
      <c r="Y4" s="164">
        <v>0</v>
      </c>
      <c r="Z4" s="164">
        <v>0</v>
      </c>
      <c r="AA4" s="157">
        <f t="shared" si="1"/>
        <v>0</v>
      </c>
      <c r="AB4" s="155">
        <f t="shared" si="2"/>
        <v>409757719</v>
      </c>
      <c r="AC4" s="167" t="s">
        <v>19</v>
      </c>
      <c r="AD4" s="168">
        <v>8205</v>
      </c>
      <c r="AE4" s="167" t="s">
        <v>106</v>
      </c>
      <c r="AF4" s="168">
        <v>2</v>
      </c>
      <c r="AG4" s="167" t="s">
        <v>71</v>
      </c>
      <c r="AH4" s="167" t="s">
        <v>25</v>
      </c>
      <c r="AI4" s="167" t="s">
        <v>60</v>
      </c>
      <c r="AJ4" s="167">
        <v>43465</v>
      </c>
      <c r="AK4" s="167"/>
      <c r="AL4" s="164">
        <v>0</v>
      </c>
      <c r="AM4" s="164">
        <v>0</v>
      </c>
      <c r="AN4" s="164">
        <v>0</v>
      </c>
      <c r="AO4" s="164">
        <v>0</v>
      </c>
      <c r="AP4" s="164">
        <v>0</v>
      </c>
      <c r="AQ4" s="164">
        <v>0</v>
      </c>
      <c r="AR4" s="164">
        <v>88406518</v>
      </c>
      <c r="AS4" s="164">
        <v>38910142</v>
      </c>
    </row>
    <row r="5" spans="1:45" s="163" customFormat="1" x14ac:dyDescent="0.2">
      <c r="A5" s="165">
        <v>800193392</v>
      </c>
      <c r="B5" s="166" t="s">
        <v>189</v>
      </c>
      <c r="C5" s="167">
        <v>44910</v>
      </c>
      <c r="D5" s="167">
        <v>44378</v>
      </c>
      <c r="E5" s="167">
        <v>44834</v>
      </c>
      <c r="F5" s="164">
        <v>933287</v>
      </c>
      <c r="G5" s="164">
        <v>0</v>
      </c>
      <c r="H5" s="164">
        <v>0</v>
      </c>
      <c r="I5" s="164">
        <v>0</v>
      </c>
      <c r="J5" s="164">
        <v>111696</v>
      </c>
      <c r="K5" s="164">
        <v>0</v>
      </c>
      <c r="L5" s="164">
        <v>0</v>
      </c>
      <c r="M5" s="164">
        <v>0</v>
      </c>
      <c r="N5" s="164">
        <v>0</v>
      </c>
      <c r="O5" s="164">
        <v>0</v>
      </c>
      <c r="P5" s="164">
        <v>0</v>
      </c>
      <c r="Q5" s="164">
        <v>0</v>
      </c>
      <c r="R5" s="164">
        <v>0</v>
      </c>
      <c r="S5" s="164">
        <v>4133</v>
      </c>
      <c r="T5" s="164">
        <v>0</v>
      </c>
      <c r="U5" s="164">
        <v>0</v>
      </c>
      <c r="V5" s="164">
        <v>817458</v>
      </c>
      <c r="W5" s="164">
        <v>0</v>
      </c>
      <c r="X5" s="155">
        <f t="shared" si="0"/>
        <v>0</v>
      </c>
      <c r="Y5" s="164">
        <v>0</v>
      </c>
      <c r="Z5" s="164">
        <v>0</v>
      </c>
      <c r="AA5" s="157">
        <f t="shared" si="1"/>
        <v>0</v>
      </c>
      <c r="AB5" s="155">
        <f t="shared" si="2"/>
        <v>933287</v>
      </c>
      <c r="AC5" s="167" t="s">
        <v>56</v>
      </c>
      <c r="AD5" s="168">
        <v>8266</v>
      </c>
      <c r="AE5" s="167" t="s">
        <v>106</v>
      </c>
      <c r="AF5" s="168">
        <v>2</v>
      </c>
      <c r="AG5" s="167" t="s">
        <v>71</v>
      </c>
      <c r="AH5" s="167" t="s">
        <v>25</v>
      </c>
      <c r="AI5" s="167" t="s">
        <v>60</v>
      </c>
      <c r="AJ5" s="167"/>
      <c r="AK5" s="167"/>
      <c r="AL5" s="164">
        <v>0</v>
      </c>
      <c r="AM5" s="164">
        <v>0</v>
      </c>
      <c r="AN5" s="164">
        <v>0</v>
      </c>
      <c r="AO5" s="164">
        <v>0</v>
      </c>
      <c r="AP5" s="164">
        <v>0</v>
      </c>
      <c r="AQ5" s="164">
        <v>0</v>
      </c>
      <c r="AR5" s="164">
        <v>0</v>
      </c>
      <c r="AS5" s="164">
        <v>111696</v>
      </c>
    </row>
    <row r="6" spans="1:45" s="163" customFormat="1" x14ac:dyDescent="0.2">
      <c r="A6" s="165">
        <v>900595184</v>
      </c>
      <c r="B6" s="166" t="s">
        <v>190</v>
      </c>
      <c r="C6" s="167">
        <v>44911</v>
      </c>
      <c r="D6" s="167">
        <v>43862</v>
      </c>
      <c r="E6" s="167">
        <v>44895</v>
      </c>
      <c r="F6" s="164">
        <v>636830628</v>
      </c>
      <c r="G6" s="164">
        <v>0</v>
      </c>
      <c r="H6" s="164">
        <v>0</v>
      </c>
      <c r="I6" s="164">
        <v>0</v>
      </c>
      <c r="J6" s="164">
        <v>-1008</v>
      </c>
      <c r="K6" s="164">
        <v>0</v>
      </c>
      <c r="L6" s="164">
        <v>149417001</v>
      </c>
      <c r="M6" s="164">
        <v>264215741</v>
      </c>
      <c r="N6" s="164">
        <v>0</v>
      </c>
      <c r="O6" s="164">
        <v>0</v>
      </c>
      <c r="P6" s="164">
        <v>0</v>
      </c>
      <c r="Q6" s="164">
        <v>1126916</v>
      </c>
      <c r="R6" s="164">
        <v>0</v>
      </c>
      <c r="S6" s="164">
        <v>334251</v>
      </c>
      <c r="T6" s="164">
        <v>48199213</v>
      </c>
      <c r="U6" s="164">
        <v>123850977</v>
      </c>
      <c r="V6" s="164">
        <v>22579870</v>
      </c>
      <c r="W6" s="164">
        <v>27107667</v>
      </c>
      <c r="X6" s="155">
        <f t="shared" si="0"/>
        <v>0</v>
      </c>
      <c r="Y6" s="164">
        <v>0</v>
      </c>
      <c r="Z6" s="164">
        <v>0</v>
      </c>
      <c r="AA6" s="157">
        <f t="shared" si="1"/>
        <v>0</v>
      </c>
      <c r="AB6" s="155">
        <f t="shared" si="2"/>
        <v>636830628</v>
      </c>
      <c r="AC6" s="167" t="s">
        <v>19</v>
      </c>
      <c r="AD6" s="168">
        <v>8279</v>
      </c>
      <c r="AE6" s="167" t="s">
        <v>106</v>
      </c>
      <c r="AF6" s="168">
        <v>2</v>
      </c>
      <c r="AG6" s="167" t="s">
        <v>71</v>
      </c>
      <c r="AH6" s="167" t="s">
        <v>25</v>
      </c>
      <c r="AI6" s="167" t="s">
        <v>60</v>
      </c>
      <c r="AJ6" s="167">
        <v>43830</v>
      </c>
      <c r="AK6" s="167"/>
      <c r="AL6" s="164">
        <v>0</v>
      </c>
      <c r="AM6" s="164">
        <v>0</v>
      </c>
      <c r="AN6" s="164">
        <v>0</v>
      </c>
      <c r="AO6" s="164">
        <v>0</v>
      </c>
      <c r="AP6" s="164">
        <v>0</v>
      </c>
      <c r="AQ6" s="164">
        <v>0</v>
      </c>
      <c r="AR6" s="164">
        <v>0</v>
      </c>
      <c r="AS6" s="164">
        <v>0</v>
      </c>
    </row>
    <row r="7" spans="1:45" s="163" customFormat="1" x14ac:dyDescent="0.2">
      <c r="A7" s="169">
        <v>891501104</v>
      </c>
      <c r="B7" s="166" t="s">
        <v>191</v>
      </c>
      <c r="C7" s="167">
        <v>44902</v>
      </c>
      <c r="D7" s="167">
        <v>41000</v>
      </c>
      <c r="E7" s="167">
        <v>44895</v>
      </c>
      <c r="F7" s="164">
        <v>5080957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64">
        <v>55000</v>
      </c>
      <c r="U7" s="164">
        <v>0</v>
      </c>
      <c r="V7" s="164">
        <v>4065537</v>
      </c>
      <c r="W7" s="164">
        <v>960420</v>
      </c>
      <c r="X7" s="155">
        <f t="shared" si="0"/>
        <v>0</v>
      </c>
      <c r="Y7" s="164">
        <v>0</v>
      </c>
      <c r="Z7" s="164">
        <v>0</v>
      </c>
      <c r="AA7" s="157">
        <f t="shared" si="1"/>
        <v>0</v>
      </c>
      <c r="AB7" s="155">
        <f t="shared" si="2"/>
        <v>5080957</v>
      </c>
      <c r="AC7" s="167" t="s">
        <v>56</v>
      </c>
      <c r="AD7" s="168">
        <v>8072</v>
      </c>
      <c r="AE7" s="167" t="s">
        <v>106</v>
      </c>
      <c r="AF7" s="168">
        <v>2</v>
      </c>
      <c r="AG7" s="167" t="s">
        <v>71</v>
      </c>
      <c r="AH7" s="167" t="s">
        <v>25</v>
      </c>
      <c r="AI7" s="167" t="s">
        <v>60</v>
      </c>
      <c r="AJ7" s="167"/>
      <c r="AK7" s="167"/>
      <c r="AL7" s="164">
        <v>0</v>
      </c>
      <c r="AM7" s="164">
        <v>0</v>
      </c>
      <c r="AN7" s="164">
        <v>0</v>
      </c>
      <c r="AO7" s="164">
        <v>0</v>
      </c>
      <c r="AP7" s="164">
        <v>0</v>
      </c>
      <c r="AQ7" s="164">
        <v>0</v>
      </c>
      <c r="AR7" s="164">
        <v>0</v>
      </c>
      <c r="AS7" s="164">
        <v>0</v>
      </c>
    </row>
    <row r="8" spans="1:45" s="163" customFormat="1" x14ac:dyDescent="0.2">
      <c r="A8" s="165">
        <v>891680065</v>
      </c>
      <c r="B8" s="166" t="s">
        <v>192</v>
      </c>
      <c r="C8" s="167">
        <v>44907</v>
      </c>
      <c r="D8" s="167">
        <v>43435</v>
      </c>
      <c r="E8" s="167">
        <v>44895</v>
      </c>
      <c r="F8" s="164">
        <v>3041932</v>
      </c>
      <c r="G8" s="164">
        <v>0</v>
      </c>
      <c r="H8" s="164">
        <v>0</v>
      </c>
      <c r="I8" s="164">
        <v>0</v>
      </c>
      <c r="J8" s="164">
        <v>253100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7600</v>
      </c>
      <c r="T8" s="164">
        <v>0</v>
      </c>
      <c r="U8" s="164">
        <v>0</v>
      </c>
      <c r="V8" s="164">
        <v>2781232</v>
      </c>
      <c r="W8" s="164">
        <v>0</v>
      </c>
      <c r="X8" s="155">
        <f t="shared" si="0"/>
        <v>0</v>
      </c>
      <c r="Y8" s="164">
        <v>0</v>
      </c>
      <c r="Z8" s="164">
        <v>0</v>
      </c>
      <c r="AA8" s="157">
        <f t="shared" si="1"/>
        <v>0</v>
      </c>
      <c r="AB8" s="155">
        <f t="shared" si="2"/>
        <v>3041932</v>
      </c>
      <c r="AC8" s="167" t="s">
        <v>56</v>
      </c>
      <c r="AD8" s="168">
        <v>8170</v>
      </c>
      <c r="AE8" s="167" t="s">
        <v>106</v>
      </c>
      <c r="AF8" s="168">
        <v>2</v>
      </c>
      <c r="AG8" s="167" t="s">
        <v>71</v>
      </c>
      <c r="AH8" s="167"/>
      <c r="AI8" s="167" t="s">
        <v>60</v>
      </c>
      <c r="AJ8" s="167"/>
      <c r="AK8" s="167" t="s">
        <v>193</v>
      </c>
      <c r="AL8" s="164">
        <v>0</v>
      </c>
      <c r="AM8" s="164">
        <v>0</v>
      </c>
      <c r="AN8" s="164">
        <v>0</v>
      </c>
      <c r="AO8" s="164">
        <v>0</v>
      </c>
      <c r="AP8" s="164">
        <v>0</v>
      </c>
      <c r="AQ8" s="164">
        <v>0</v>
      </c>
      <c r="AR8" s="164">
        <v>0</v>
      </c>
      <c r="AS8" s="164">
        <v>253100</v>
      </c>
    </row>
    <row r="9" spans="1:45" s="163" customFormat="1" x14ac:dyDescent="0.2">
      <c r="A9" s="165">
        <v>890204581</v>
      </c>
      <c r="B9" s="166" t="s">
        <v>194</v>
      </c>
      <c r="C9" s="167">
        <v>44897</v>
      </c>
      <c r="D9" s="167">
        <v>43891</v>
      </c>
      <c r="E9" s="167">
        <v>44865</v>
      </c>
      <c r="F9" s="164">
        <v>2391680</v>
      </c>
      <c r="G9" s="164">
        <v>0</v>
      </c>
      <c r="H9" s="164">
        <v>0</v>
      </c>
      <c r="I9" s="164">
        <v>0</v>
      </c>
      <c r="J9" s="164">
        <v>848667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562013</v>
      </c>
      <c r="T9" s="164">
        <v>981000</v>
      </c>
      <c r="U9" s="164">
        <v>0</v>
      </c>
      <c r="V9" s="164">
        <v>0</v>
      </c>
      <c r="W9" s="164">
        <v>0</v>
      </c>
      <c r="X9" s="155">
        <f t="shared" si="0"/>
        <v>0</v>
      </c>
      <c r="Y9" s="164">
        <v>0</v>
      </c>
      <c r="Z9" s="164">
        <v>0</v>
      </c>
      <c r="AA9" s="157">
        <f t="shared" si="1"/>
        <v>0</v>
      </c>
      <c r="AB9" s="155">
        <f t="shared" si="2"/>
        <v>2391680</v>
      </c>
      <c r="AC9" s="167" t="s">
        <v>56</v>
      </c>
      <c r="AD9" s="168">
        <v>7983</v>
      </c>
      <c r="AE9" s="167" t="s">
        <v>106</v>
      </c>
      <c r="AF9" s="168">
        <v>2</v>
      </c>
      <c r="AG9" s="167" t="s">
        <v>71</v>
      </c>
      <c r="AH9" s="167" t="s">
        <v>25</v>
      </c>
      <c r="AI9" s="167" t="s">
        <v>60</v>
      </c>
      <c r="AJ9" s="167">
        <v>43465</v>
      </c>
      <c r="AK9" s="167"/>
      <c r="AL9" s="164">
        <v>0</v>
      </c>
      <c r="AM9" s="164">
        <v>0</v>
      </c>
      <c r="AN9" s="164">
        <v>0</v>
      </c>
      <c r="AO9" s="164">
        <v>0</v>
      </c>
      <c r="AP9" s="164">
        <v>0</v>
      </c>
      <c r="AQ9" s="164">
        <v>0</v>
      </c>
      <c r="AR9" s="164">
        <v>541267</v>
      </c>
      <c r="AS9" s="164">
        <v>307400</v>
      </c>
    </row>
    <row r="10" spans="1:45" s="163" customFormat="1" x14ac:dyDescent="0.2">
      <c r="A10" s="165">
        <v>900684525</v>
      </c>
      <c r="B10" s="166" t="s">
        <v>195</v>
      </c>
      <c r="C10" s="167">
        <v>44909</v>
      </c>
      <c r="D10" s="167">
        <v>44197</v>
      </c>
      <c r="E10" s="167">
        <v>44895</v>
      </c>
      <c r="F10" s="164">
        <v>6063386</v>
      </c>
      <c r="G10" s="164">
        <v>0</v>
      </c>
      <c r="H10" s="164">
        <v>0</v>
      </c>
      <c r="I10" s="164">
        <v>0</v>
      </c>
      <c r="J10" s="164">
        <v>1766879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345108</v>
      </c>
      <c r="T10" s="164">
        <v>2572128</v>
      </c>
      <c r="U10" s="164">
        <v>22300</v>
      </c>
      <c r="V10" s="164">
        <v>0</v>
      </c>
      <c r="W10" s="164">
        <v>1356971</v>
      </c>
      <c r="X10" s="155">
        <f t="shared" si="0"/>
        <v>0</v>
      </c>
      <c r="Y10" s="164">
        <v>0</v>
      </c>
      <c r="Z10" s="164">
        <v>0</v>
      </c>
      <c r="AA10" s="157">
        <f t="shared" si="1"/>
        <v>0</v>
      </c>
      <c r="AB10" s="155">
        <f t="shared" si="2"/>
        <v>6063386</v>
      </c>
      <c r="AC10" s="167" t="s">
        <v>19</v>
      </c>
      <c r="AD10" s="168">
        <v>8233</v>
      </c>
      <c r="AE10" s="167" t="s">
        <v>106</v>
      </c>
      <c r="AF10" s="168">
        <v>2</v>
      </c>
      <c r="AG10" s="167" t="s">
        <v>71</v>
      </c>
      <c r="AH10" s="167" t="s">
        <v>25</v>
      </c>
      <c r="AI10" s="167" t="s">
        <v>60</v>
      </c>
      <c r="AJ10" s="167"/>
      <c r="AK10" s="167"/>
      <c r="AL10" s="164">
        <v>0</v>
      </c>
      <c r="AM10" s="164">
        <v>0</v>
      </c>
      <c r="AN10" s="164">
        <v>0</v>
      </c>
      <c r="AO10" s="164">
        <v>0</v>
      </c>
      <c r="AP10" s="164">
        <v>0</v>
      </c>
      <c r="AQ10" s="164">
        <v>0</v>
      </c>
      <c r="AR10" s="164">
        <v>1485625</v>
      </c>
      <c r="AS10" s="164">
        <v>281254</v>
      </c>
    </row>
    <row r="11" spans="1:45" s="163" customFormat="1" x14ac:dyDescent="0.2">
      <c r="A11" s="165">
        <v>824004330</v>
      </c>
      <c r="B11" s="166" t="s">
        <v>196</v>
      </c>
      <c r="C11" s="167">
        <v>44921</v>
      </c>
      <c r="D11" s="167">
        <v>44774</v>
      </c>
      <c r="E11" s="167">
        <v>44895</v>
      </c>
      <c r="F11" s="164">
        <v>72158623</v>
      </c>
      <c r="G11" s="164">
        <v>0</v>
      </c>
      <c r="H11" s="164">
        <v>0</v>
      </c>
      <c r="I11" s="164">
        <v>0</v>
      </c>
      <c r="J11" s="164">
        <v>61213451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3124420</v>
      </c>
      <c r="T11" s="164">
        <v>396980</v>
      </c>
      <c r="U11" s="164">
        <v>0</v>
      </c>
      <c r="V11" s="164">
        <v>1038664</v>
      </c>
      <c r="W11" s="164">
        <v>6385108</v>
      </c>
      <c r="X11" s="155">
        <f t="shared" si="0"/>
        <v>0</v>
      </c>
      <c r="Y11" s="164">
        <v>78031393</v>
      </c>
      <c r="Z11" s="164">
        <v>0</v>
      </c>
      <c r="AA11" s="157">
        <f t="shared" si="1"/>
        <v>78031393</v>
      </c>
      <c r="AB11" s="155">
        <f t="shared" si="2"/>
        <v>-5872770</v>
      </c>
      <c r="AC11" s="167" t="s">
        <v>19</v>
      </c>
      <c r="AD11" s="168">
        <v>8387</v>
      </c>
      <c r="AE11" s="167" t="s">
        <v>106</v>
      </c>
      <c r="AF11" s="168">
        <v>2</v>
      </c>
      <c r="AG11" s="167" t="s">
        <v>71</v>
      </c>
      <c r="AH11" s="170" t="s">
        <v>25</v>
      </c>
      <c r="AI11" s="167" t="s">
        <v>60</v>
      </c>
      <c r="AJ11" s="167"/>
      <c r="AK11" s="170"/>
      <c r="AL11" s="164">
        <v>0</v>
      </c>
      <c r="AM11" s="164">
        <v>0</v>
      </c>
      <c r="AN11" s="164">
        <v>0</v>
      </c>
      <c r="AO11" s="164">
        <v>0</v>
      </c>
      <c r="AP11" s="164">
        <v>0</v>
      </c>
      <c r="AQ11" s="164">
        <v>0</v>
      </c>
      <c r="AR11" s="164">
        <v>61213451</v>
      </c>
      <c r="AS11" s="164">
        <v>0</v>
      </c>
    </row>
    <row r="12" spans="1:45" s="163" customFormat="1" x14ac:dyDescent="0.2">
      <c r="A12" s="165">
        <v>900219866</v>
      </c>
      <c r="B12" s="166" t="s">
        <v>197</v>
      </c>
      <c r="C12" s="167">
        <v>44916</v>
      </c>
      <c r="D12" s="167">
        <v>42795</v>
      </c>
      <c r="E12" s="167">
        <v>44895</v>
      </c>
      <c r="F12" s="164">
        <v>15317460980</v>
      </c>
      <c r="G12" s="164">
        <v>0</v>
      </c>
      <c r="H12" s="164">
        <v>0</v>
      </c>
      <c r="I12" s="164">
        <v>0</v>
      </c>
      <c r="J12" s="164">
        <v>9233358321</v>
      </c>
      <c r="K12" s="164">
        <v>0</v>
      </c>
      <c r="L12" s="164">
        <v>3838882284</v>
      </c>
      <c r="M12" s="164">
        <v>634596178</v>
      </c>
      <c r="N12" s="164">
        <v>0</v>
      </c>
      <c r="O12" s="164">
        <v>0</v>
      </c>
      <c r="P12" s="164">
        <v>0</v>
      </c>
      <c r="Q12" s="164">
        <v>188029397</v>
      </c>
      <c r="R12" s="164">
        <v>0</v>
      </c>
      <c r="S12" s="164">
        <v>34319508</v>
      </c>
      <c r="T12" s="164">
        <v>39930168</v>
      </c>
      <c r="U12" s="164">
        <v>0</v>
      </c>
      <c r="V12" s="164">
        <v>76385767</v>
      </c>
      <c r="W12" s="164">
        <v>1271959357</v>
      </c>
      <c r="X12" s="155">
        <f t="shared" si="0"/>
        <v>0</v>
      </c>
      <c r="Y12" s="164">
        <v>0</v>
      </c>
      <c r="Z12" s="164">
        <v>594280</v>
      </c>
      <c r="AA12" s="157">
        <f t="shared" si="1"/>
        <v>594280</v>
      </c>
      <c r="AB12" s="155">
        <f t="shared" si="2"/>
        <v>15316866700</v>
      </c>
      <c r="AC12" s="167" t="s">
        <v>55</v>
      </c>
      <c r="AD12" s="168">
        <v>8367</v>
      </c>
      <c r="AE12" s="167" t="s">
        <v>106</v>
      </c>
      <c r="AF12" s="168">
        <v>2</v>
      </c>
      <c r="AG12" s="167" t="s">
        <v>71</v>
      </c>
      <c r="AH12" s="170" t="s">
        <v>25</v>
      </c>
      <c r="AI12" s="167" t="s">
        <v>60</v>
      </c>
      <c r="AJ12" s="167"/>
      <c r="AK12" s="170"/>
      <c r="AL12" s="164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7072813893</v>
      </c>
      <c r="AS12" s="164">
        <v>2162568012</v>
      </c>
    </row>
    <row r="13" spans="1:45" s="163" customFormat="1" x14ac:dyDescent="0.2">
      <c r="A13" s="165">
        <v>900233294</v>
      </c>
      <c r="B13" s="166" t="s">
        <v>198</v>
      </c>
      <c r="C13" s="167">
        <v>44901</v>
      </c>
      <c r="D13" s="167">
        <v>44593</v>
      </c>
      <c r="E13" s="167">
        <v>44895</v>
      </c>
      <c r="F13" s="164">
        <v>317737177</v>
      </c>
      <c r="G13" s="164">
        <v>0</v>
      </c>
      <c r="H13" s="164">
        <v>0</v>
      </c>
      <c r="I13" s="164">
        <v>0</v>
      </c>
      <c r="J13" s="164">
        <v>148547508</v>
      </c>
      <c r="K13" s="164">
        <v>0</v>
      </c>
      <c r="L13" s="164">
        <v>0</v>
      </c>
      <c r="M13" s="164">
        <v>272146</v>
      </c>
      <c r="N13" s="164">
        <v>58800</v>
      </c>
      <c r="O13" s="164">
        <v>0</v>
      </c>
      <c r="P13" s="164">
        <v>0</v>
      </c>
      <c r="Q13" s="164">
        <v>68191410</v>
      </c>
      <c r="R13" s="164">
        <v>0</v>
      </c>
      <c r="S13" s="164">
        <v>81980027</v>
      </c>
      <c r="T13" s="164">
        <v>11528809</v>
      </c>
      <c r="U13" s="164">
        <v>0</v>
      </c>
      <c r="V13" s="164">
        <v>3227790</v>
      </c>
      <c r="W13" s="164">
        <v>3930687</v>
      </c>
      <c r="X13" s="155">
        <f t="shared" si="0"/>
        <v>0</v>
      </c>
      <c r="Y13" s="164">
        <v>0</v>
      </c>
      <c r="Z13" s="164">
        <v>0</v>
      </c>
      <c r="AA13" s="157">
        <f t="shared" si="1"/>
        <v>0</v>
      </c>
      <c r="AB13" s="155">
        <f t="shared" si="2"/>
        <v>317737177</v>
      </c>
      <c r="AC13" s="167" t="s">
        <v>19</v>
      </c>
      <c r="AD13" s="168">
        <v>8063</v>
      </c>
      <c r="AE13" s="167" t="s">
        <v>106</v>
      </c>
      <c r="AF13" s="168">
        <v>2</v>
      </c>
      <c r="AG13" s="167" t="s">
        <v>71</v>
      </c>
      <c r="AH13" s="170" t="s">
        <v>25</v>
      </c>
      <c r="AI13" s="167" t="s">
        <v>60</v>
      </c>
      <c r="AJ13" s="167">
        <v>44196</v>
      </c>
      <c r="AK13" s="170"/>
      <c r="AL13" s="164">
        <v>0</v>
      </c>
      <c r="AM13" s="164">
        <v>0</v>
      </c>
      <c r="AN13" s="164">
        <v>0</v>
      </c>
      <c r="AO13" s="164">
        <v>0</v>
      </c>
      <c r="AP13" s="164">
        <v>0</v>
      </c>
      <c r="AQ13" s="164">
        <v>0</v>
      </c>
      <c r="AR13" s="164">
        <v>96530329</v>
      </c>
      <c r="AS13" s="164">
        <v>46240754</v>
      </c>
    </row>
    <row r="14" spans="1:45" s="163" customFormat="1" x14ac:dyDescent="0.2">
      <c r="A14" s="165">
        <v>900077584</v>
      </c>
      <c r="B14" s="166" t="s">
        <v>199</v>
      </c>
      <c r="C14" s="167">
        <v>44910</v>
      </c>
      <c r="D14" s="167">
        <v>43313</v>
      </c>
      <c r="E14" s="167">
        <v>44865</v>
      </c>
      <c r="F14" s="164">
        <v>77860112</v>
      </c>
      <c r="G14" s="164">
        <v>0</v>
      </c>
      <c r="H14" s="164">
        <v>0</v>
      </c>
      <c r="I14" s="164">
        <v>0</v>
      </c>
      <c r="J14" s="164">
        <v>740187</v>
      </c>
      <c r="K14" s="164">
        <v>0</v>
      </c>
      <c r="L14" s="164">
        <v>0</v>
      </c>
      <c r="M14" s="164">
        <v>8941</v>
      </c>
      <c r="N14" s="164">
        <v>0</v>
      </c>
      <c r="O14" s="164">
        <v>0</v>
      </c>
      <c r="P14" s="164">
        <v>0</v>
      </c>
      <c r="Q14" s="164">
        <v>16164260</v>
      </c>
      <c r="R14" s="164">
        <v>0</v>
      </c>
      <c r="S14" s="164">
        <v>11416693</v>
      </c>
      <c r="T14" s="164">
        <v>15809285</v>
      </c>
      <c r="U14" s="164">
        <v>0</v>
      </c>
      <c r="V14" s="164">
        <v>0</v>
      </c>
      <c r="W14" s="164">
        <v>33720746</v>
      </c>
      <c r="X14" s="155">
        <f t="shared" si="0"/>
        <v>0</v>
      </c>
      <c r="Y14" s="164">
        <v>0</v>
      </c>
      <c r="Z14" s="164">
        <v>0</v>
      </c>
      <c r="AA14" s="157">
        <f t="shared" si="1"/>
        <v>0</v>
      </c>
      <c r="AB14" s="155">
        <f t="shared" si="2"/>
        <v>77860112</v>
      </c>
      <c r="AC14" s="167" t="s">
        <v>19</v>
      </c>
      <c r="AD14" s="168">
        <v>8263</v>
      </c>
      <c r="AE14" s="167" t="s">
        <v>106</v>
      </c>
      <c r="AF14" s="168">
        <v>2</v>
      </c>
      <c r="AG14" s="167" t="s">
        <v>71</v>
      </c>
      <c r="AH14" s="170" t="s">
        <v>25</v>
      </c>
      <c r="AI14" s="167" t="s">
        <v>60</v>
      </c>
      <c r="AJ14" s="167"/>
      <c r="AK14" s="170"/>
      <c r="AL14" s="164">
        <v>0</v>
      </c>
      <c r="AM14" s="164">
        <v>0</v>
      </c>
      <c r="AN14" s="164">
        <v>0</v>
      </c>
      <c r="AO14" s="164">
        <v>0</v>
      </c>
      <c r="AP14" s="164">
        <v>0</v>
      </c>
      <c r="AQ14" s="164">
        <v>0</v>
      </c>
      <c r="AR14" s="164">
        <v>740187</v>
      </c>
      <c r="AS14" s="164">
        <v>0</v>
      </c>
    </row>
    <row r="15" spans="1:45" s="163" customFormat="1" x14ac:dyDescent="0.2">
      <c r="A15" s="165">
        <v>890802628</v>
      </c>
      <c r="B15" s="166" t="s">
        <v>200</v>
      </c>
      <c r="C15" s="167">
        <v>44902</v>
      </c>
      <c r="D15" s="167">
        <v>43160</v>
      </c>
      <c r="E15" s="167">
        <v>44895</v>
      </c>
      <c r="F15" s="164">
        <v>38481429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710869</v>
      </c>
      <c r="R15" s="164">
        <v>0</v>
      </c>
      <c r="S15" s="164">
        <v>0</v>
      </c>
      <c r="T15" s="164">
        <v>9474219</v>
      </c>
      <c r="U15" s="164">
        <v>0</v>
      </c>
      <c r="V15" s="164">
        <v>15815377</v>
      </c>
      <c r="W15" s="164">
        <v>12480964</v>
      </c>
      <c r="X15" s="155">
        <f t="shared" si="0"/>
        <v>0</v>
      </c>
      <c r="Y15" s="164">
        <v>0</v>
      </c>
      <c r="Z15" s="164">
        <v>0</v>
      </c>
      <c r="AA15" s="157">
        <f t="shared" si="1"/>
        <v>0</v>
      </c>
      <c r="AB15" s="155">
        <f t="shared" si="2"/>
        <v>38481429</v>
      </c>
      <c r="AC15" s="167" t="s">
        <v>56</v>
      </c>
      <c r="AD15" s="168">
        <v>8092</v>
      </c>
      <c r="AE15" s="167" t="s">
        <v>106</v>
      </c>
      <c r="AF15" s="168">
        <v>2</v>
      </c>
      <c r="AG15" s="167" t="s">
        <v>71</v>
      </c>
      <c r="AH15" s="170" t="s">
        <v>25</v>
      </c>
      <c r="AI15" s="167" t="s">
        <v>60</v>
      </c>
      <c r="AJ15" s="167"/>
      <c r="AK15" s="170"/>
      <c r="AL15" s="164">
        <v>0</v>
      </c>
      <c r="AM15" s="164">
        <v>0</v>
      </c>
      <c r="AN15" s="164">
        <v>0</v>
      </c>
      <c r="AO15" s="164">
        <v>0</v>
      </c>
      <c r="AP15" s="164">
        <v>0</v>
      </c>
      <c r="AQ15" s="164">
        <v>0</v>
      </c>
      <c r="AR15" s="164">
        <v>0</v>
      </c>
      <c r="AS15" s="164">
        <v>0</v>
      </c>
    </row>
    <row r="16" spans="1:45" s="163" customFormat="1" x14ac:dyDescent="0.2">
      <c r="A16" s="165">
        <v>830102646</v>
      </c>
      <c r="B16" s="166" t="s">
        <v>201</v>
      </c>
      <c r="C16" s="167">
        <v>44907</v>
      </c>
      <c r="D16" s="167">
        <v>43922</v>
      </c>
      <c r="E16" s="167">
        <v>44895</v>
      </c>
      <c r="F16" s="164">
        <v>440093500</v>
      </c>
      <c r="G16" s="164">
        <v>418950</v>
      </c>
      <c r="H16" s="164">
        <v>0</v>
      </c>
      <c r="I16" s="164">
        <v>0</v>
      </c>
      <c r="J16" s="164">
        <v>938201</v>
      </c>
      <c r="K16" s="164">
        <v>0</v>
      </c>
      <c r="L16" s="164">
        <v>13846841</v>
      </c>
      <c r="M16" s="164">
        <v>75302976</v>
      </c>
      <c r="N16" s="164">
        <v>0</v>
      </c>
      <c r="O16" s="164">
        <v>0</v>
      </c>
      <c r="P16" s="164">
        <v>0</v>
      </c>
      <c r="Q16" s="164">
        <v>8539125</v>
      </c>
      <c r="R16" s="164">
        <v>0</v>
      </c>
      <c r="S16" s="164">
        <v>760579</v>
      </c>
      <c r="T16" s="164">
        <v>178555125</v>
      </c>
      <c r="U16" s="164">
        <v>0</v>
      </c>
      <c r="V16" s="164">
        <v>26722488</v>
      </c>
      <c r="W16" s="164">
        <v>135009215</v>
      </c>
      <c r="X16" s="155">
        <f t="shared" si="0"/>
        <v>0</v>
      </c>
      <c r="Y16" s="164">
        <v>0</v>
      </c>
      <c r="Z16" s="164">
        <v>35234721</v>
      </c>
      <c r="AA16" s="157">
        <f t="shared" si="1"/>
        <v>35234721</v>
      </c>
      <c r="AB16" s="155">
        <f t="shared" si="2"/>
        <v>404858779</v>
      </c>
      <c r="AC16" s="167" t="s">
        <v>19</v>
      </c>
      <c r="AD16" s="168">
        <v>8157</v>
      </c>
      <c r="AE16" s="167" t="s">
        <v>106</v>
      </c>
      <c r="AF16" s="168">
        <v>2</v>
      </c>
      <c r="AG16" s="167" t="s">
        <v>71</v>
      </c>
      <c r="AH16" s="170" t="s">
        <v>25</v>
      </c>
      <c r="AI16" s="167" t="s">
        <v>60</v>
      </c>
      <c r="AJ16" s="167"/>
      <c r="AK16" s="170"/>
      <c r="AL16" s="164">
        <v>0</v>
      </c>
      <c r="AM16" s="164">
        <v>0</v>
      </c>
      <c r="AN16" s="164">
        <v>0</v>
      </c>
      <c r="AO16" s="164">
        <v>0</v>
      </c>
      <c r="AP16" s="164">
        <v>0</v>
      </c>
      <c r="AQ16" s="164">
        <v>0</v>
      </c>
      <c r="AR16" s="164">
        <v>0</v>
      </c>
      <c r="AS16" s="164">
        <v>1357151</v>
      </c>
    </row>
    <row r="17" spans="1:45" s="163" customFormat="1" x14ac:dyDescent="0.2">
      <c r="A17" s="165">
        <v>825002525</v>
      </c>
      <c r="B17" s="166" t="s">
        <v>202</v>
      </c>
      <c r="C17" s="167">
        <v>44902</v>
      </c>
      <c r="D17" s="167">
        <v>40299</v>
      </c>
      <c r="E17" s="167">
        <v>44895</v>
      </c>
      <c r="F17" s="164">
        <v>8174548</v>
      </c>
      <c r="G17" s="164">
        <v>21100</v>
      </c>
      <c r="H17" s="164">
        <v>0</v>
      </c>
      <c r="I17" s="164">
        <v>0</v>
      </c>
      <c r="J17" s="164">
        <v>774183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177018</v>
      </c>
      <c r="T17" s="164">
        <v>1984015</v>
      </c>
      <c r="U17" s="164">
        <v>0</v>
      </c>
      <c r="V17" s="164">
        <v>2638212</v>
      </c>
      <c r="W17" s="164">
        <v>2580020</v>
      </c>
      <c r="X17" s="155">
        <f t="shared" si="0"/>
        <v>0</v>
      </c>
      <c r="Y17" s="164">
        <v>0</v>
      </c>
      <c r="Z17" s="164">
        <v>0</v>
      </c>
      <c r="AA17" s="157">
        <f t="shared" si="1"/>
        <v>0</v>
      </c>
      <c r="AB17" s="155">
        <f t="shared" si="2"/>
        <v>8174548</v>
      </c>
      <c r="AC17" s="167" t="s">
        <v>56</v>
      </c>
      <c r="AD17" s="168">
        <v>8078</v>
      </c>
      <c r="AE17" s="167" t="s">
        <v>106</v>
      </c>
      <c r="AF17" s="168">
        <v>2</v>
      </c>
      <c r="AG17" s="167" t="s">
        <v>71</v>
      </c>
      <c r="AH17" s="170" t="s">
        <v>25</v>
      </c>
      <c r="AI17" s="167" t="s">
        <v>60</v>
      </c>
      <c r="AJ17" s="167"/>
      <c r="AK17" s="170"/>
      <c r="AL17" s="164">
        <v>0</v>
      </c>
      <c r="AM17" s="164">
        <v>0</v>
      </c>
      <c r="AN17" s="164">
        <v>0</v>
      </c>
      <c r="AO17" s="164">
        <v>0</v>
      </c>
      <c r="AP17" s="164">
        <v>0</v>
      </c>
      <c r="AQ17" s="164">
        <v>0</v>
      </c>
      <c r="AR17" s="164">
        <v>419825</v>
      </c>
      <c r="AS17" s="164">
        <v>375458</v>
      </c>
    </row>
    <row r="18" spans="1:45" s="163" customFormat="1" x14ac:dyDescent="0.2">
      <c r="A18" s="165">
        <v>830104627</v>
      </c>
      <c r="B18" s="166" t="s">
        <v>203</v>
      </c>
      <c r="C18" s="167">
        <v>44901</v>
      </c>
      <c r="D18" s="167">
        <v>44378</v>
      </c>
      <c r="E18" s="167">
        <v>44895</v>
      </c>
      <c r="F18" s="164">
        <v>5214783867</v>
      </c>
      <c r="G18" s="164">
        <v>20664349</v>
      </c>
      <c r="H18" s="164">
        <v>0</v>
      </c>
      <c r="I18" s="164">
        <v>0</v>
      </c>
      <c r="J18" s="164">
        <v>2018531074</v>
      </c>
      <c r="K18" s="164">
        <v>259612</v>
      </c>
      <c r="L18" s="164">
        <v>1940951</v>
      </c>
      <c r="M18" s="164">
        <v>37103948</v>
      </c>
      <c r="N18" s="164">
        <v>16979925</v>
      </c>
      <c r="O18" s="164">
        <v>0</v>
      </c>
      <c r="P18" s="164">
        <v>0</v>
      </c>
      <c r="Q18" s="164">
        <v>291510759</v>
      </c>
      <c r="R18" s="164">
        <v>0</v>
      </c>
      <c r="S18" s="164">
        <v>225677422</v>
      </c>
      <c r="T18" s="164">
        <v>838809446</v>
      </c>
      <c r="U18" s="164">
        <v>271986178</v>
      </c>
      <c r="V18" s="164">
        <v>763557616</v>
      </c>
      <c r="W18" s="164">
        <v>727762587</v>
      </c>
      <c r="X18" s="155">
        <f t="shared" si="0"/>
        <v>0</v>
      </c>
      <c r="Y18" s="164">
        <v>0</v>
      </c>
      <c r="Z18" s="164">
        <v>0</v>
      </c>
      <c r="AA18" s="157">
        <f t="shared" si="1"/>
        <v>0</v>
      </c>
      <c r="AB18" s="155">
        <f t="shared" si="2"/>
        <v>5214783867</v>
      </c>
      <c r="AC18" s="167" t="s">
        <v>56</v>
      </c>
      <c r="AD18" s="168">
        <v>8058</v>
      </c>
      <c r="AE18" s="167" t="s">
        <v>106</v>
      </c>
      <c r="AF18" s="168">
        <v>2</v>
      </c>
      <c r="AG18" s="167" t="s">
        <v>71</v>
      </c>
      <c r="AH18" s="170" t="s">
        <v>25</v>
      </c>
      <c r="AI18" s="167" t="s">
        <v>60</v>
      </c>
      <c r="AJ18" s="167"/>
      <c r="AK18" s="170"/>
      <c r="AL18" s="164">
        <v>0</v>
      </c>
      <c r="AM18" s="164">
        <v>0</v>
      </c>
      <c r="AN18" s="164">
        <v>0</v>
      </c>
      <c r="AO18" s="164">
        <v>0</v>
      </c>
      <c r="AP18" s="164">
        <v>0</v>
      </c>
      <c r="AQ18" s="164">
        <v>0</v>
      </c>
      <c r="AR18" s="164">
        <v>892801702</v>
      </c>
      <c r="AS18" s="164">
        <v>1146649252</v>
      </c>
    </row>
    <row r="19" spans="1:45" s="163" customFormat="1" x14ac:dyDescent="0.2">
      <c r="A19" s="165">
        <v>800036400</v>
      </c>
      <c r="B19" s="166" t="s">
        <v>204</v>
      </c>
      <c r="C19" s="167">
        <v>44909</v>
      </c>
      <c r="D19" s="167">
        <v>44409</v>
      </c>
      <c r="E19" s="167">
        <v>44895</v>
      </c>
      <c r="F19" s="164">
        <v>242783966</v>
      </c>
      <c r="G19" s="164">
        <v>0</v>
      </c>
      <c r="H19" s="164">
        <v>0</v>
      </c>
      <c r="I19" s="164">
        <v>0</v>
      </c>
      <c r="J19" s="164">
        <v>18999248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10509504</v>
      </c>
      <c r="R19" s="164">
        <v>0</v>
      </c>
      <c r="S19" s="164">
        <v>637166</v>
      </c>
      <c r="T19" s="164">
        <v>15923702</v>
      </c>
      <c r="U19" s="164">
        <v>132106933</v>
      </c>
      <c r="V19" s="164">
        <v>62267241</v>
      </c>
      <c r="W19" s="164">
        <v>2340172</v>
      </c>
      <c r="X19" s="155">
        <f t="shared" si="0"/>
        <v>0</v>
      </c>
      <c r="Y19" s="164">
        <v>0</v>
      </c>
      <c r="Z19" s="164">
        <v>0</v>
      </c>
      <c r="AA19" s="157">
        <f t="shared" si="1"/>
        <v>0</v>
      </c>
      <c r="AB19" s="155">
        <f t="shared" si="2"/>
        <v>242783966</v>
      </c>
      <c r="AC19" s="167" t="s">
        <v>19</v>
      </c>
      <c r="AD19" s="168">
        <v>8222</v>
      </c>
      <c r="AE19" s="167" t="s">
        <v>106</v>
      </c>
      <c r="AF19" s="168">
        <v>2</v>
      </c>
      <c r="AG19" s="167" t="s">
        <v>71</v>
      </c>
      <c r="AH19" s="170" t="s">
        <v>25</v>
      </c>
      <c r="AI19" s="167" t="s">
        <v>60</v>
      </c>
      <c r="AJ19" s="167">
        <v>43465</v>
      </c>
      <c r="AK19" s="170"/>
      <c r="AL19" s="164">
        <v>0</v>
      </c>
      <c r="AM19" s="164">
        <v>0</v>
      </c>
      <c r="AN19" s="164">
        <v>0</v>
      </c>
      <c r="AO19" s="164">
        <v>0</v>
      </c>
      <c r="AP19" s="164">
        <v>0</v>
      </c>
      <c r="AQ19" s="164">
        <v>0</v>
      </c>
      <c r="AR19" s="164">
        <v>8070289</v>
      </c>
      <c r="AS19" s="164">
        <v>10928959</v>
      </c>
    </row>
    <row r="20" spans="1:45" s="163" customFormat="1" x14ac:dyDescent="0.2">
      <c r="A20" s="165">
        <v>890981848</v>
      </c>
      <c r="B20" s="166" t="s">
        <v>205</v>
      </c>
      <c r="C20" s="167">
        <v>44909</v>
      </c>
      <c r="D20" s="167">
        <v>44713</v>
      </c>
      <c r="E20" s="167">
        <v>44834</v>
      </c>
      <c r="F20" s="164">
        <v>190823</v>
      </c>
      <c r="G20" s="164">
        <v>112174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78649</v>
      </c>
      <c r="T20" s="164">
        <v>0</v>
      </c>
      <c r="U20" s="164">
        <v>0</v>
      </c>
      <c r="V20" s="164">
        <v>0</v>
      </c>
      <c r="W20" s="164">
        <v>0</v>
      </c>
      <c r="X20" s="155">
        <f t="shared" si="0"/>
        <v>0</v>
      </c>
      <c r="Y20" s="164">
        <v>0</v>
      </c>
      <c r="Z20" s="164">
        <v>0</v>
      </c>
      <c r="AA20" s="157">
        <f t="shared" si="1"/>
        <v>0</v>
      </c>
      <c r="AB20" s="155">
        <f t="shared" si="2"/>
        <v>190823</v>
      </c>
      <c r="AC20" s="167" t="s">
        <v>56</v>
      </c>
      <c r="AD20" s="168">
        <v>8239</v>
      </c>
      <c r="AE20" s="167" t="s">
        <v>106</v>
      </c>
      <c r="AF20" s="168">
        <v>2</v>
      </c>
      <c r="AG20" s="167" t="s">
        <v>71</v>
      </c>
      <c r="AH20" s="170" t="s">
        <v>25</v>
      </c>
      <c r="AI20" s="167" t="s">
        <v>60</v>
      </c>
      <c r="AJ20" s="167">
        <v>44196</v>
      </c>
      <c r="AK20" s="170"/>
      <c r="AL20" s="164">
        <v>0</v>
      </c>
      <c r="AM20" s="164">
        <v>0</v>
      </c>
      <c r="AN20" s="164">
        <v>0</v>
      </c>
      <c r="AO20" s="164">
        <v>0</v>
      </c>
      <c r="AP20" s="164">
        <v>0</v>
      </c>
      <c r="AQ20" s="164">
        <v>0</v>
      </c>
      <c r="AR20" s="164">
        <v>0</v>
      </c>
      <c r="AS20" s="164">
        <v>112174</v>
      </c>
    </row>
    <row r="21" spans="1:45" s="163" customFormat="1" x14ac:dyDescent="0.2">
      <c r="A21" s="165">
        <v>800186901</v>
      </c>
      <c r="B21" s="166" t="s">
        <v>175</v>
      </c>
      <c r="C21" s="167">
        <v>44921</v>
      </c>
      <c r="D21" s="167">
        <v>44652</v>
      </c>
      <c r="E21" s="167">
        <v>44895</v>
      </c>
      <c r="F21" s="164">
        <v>66567772</v>
      </c>
      <c r="G21" s="164">
        <v>0</v>
      </c>
      <c r="H21" s="164">
        <v>0</v>
      </c>
      <c r="I21" s="164">
        <v>0</v>
      </c>
      <c r="J21" s="164">
        <v>37232561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201650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29133561</v>
      </c>
      <c r="X21" s="155">
        <f t="shared" si="0"/>
        <v>0</v>
      </c>
      <c r="Y21" s="164">
        <v>0</v>
      </c>
      <c r="Z21" s="164">
        <v>0</v>
      </c>
      <c r="AA21" s="157">
        <f t="shared" si="1"/>
        <v>0</v>
      </c>
      <c r="AB21" s="155">
        <f t="shared" si="2"/>
        <v>66567772</v>
      </c>
      <c r="AC21" s="167" t="s">
        <v>19</v>
      </c>
      <c r="AD21" s="168">
        <v>8388</v>
      </c>
      <c r="AE21" s="167" t="s">
        <v>106</v>
      </c>
      <c r="AF21" s="168">
        <v>2</v>
      </c>
      <c r="AG21" s="167" t="s">
        <v>71</v>
      </c>
      <c r="AH21" s="170" t="s">
        <v>25</v>
      </c>
      <c r="AI21" s="167" t="s">
        <v>60</v>
      </c>
      <c r="AJ21" s="167">
        <v>44196</v>
      </c>
      <c r="AK21" s="170"/>
      <c r="AL21" s="164">
        <v>0</v>
      </c>
      <c r="AM21" s="164">
        <v>0</v>
      </c>
      <c r="AN21" s="164">
        <v>0</v>
      </c>
      <c r="AO21" s="164">
        <v>0</v>
      </c>
      <c r="AP21" s="164">
        <v>0</v>
      </c>
      <c r="AQ21" s="164">
        <v>0</v>
      </c>
      <c r="AR21" s="164">
        <v>14955450</v>
      </c>
      <c r="AS21" s="164">
        <v>22277111</v>
      </c>
    </row>
    <row r="22" spans="1:45" s="163" customFormat="1" x14ac:dyDescent="0.2">
      <c r="A22" s="165">
        <v>900566814</v>
      </c>
      <c r="B22" s="166" t="s">
        <v>206</v>
      </c>
      <c r="C22" s="167">
        <v>44921</v>
      </c>
      <c r="D22" s="167">
        <v>44896</v>
      </c>
      <c r="E22" s="167">
        <v>44921</v>
      </c>
      <c r="F22" s="164">
        <v>7512553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7512553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55">
        <f t="shared" si="0"/>
        <v>0</v>
      </c>
      <c r="Y22" s="164">
        <v>0</v>
      </c>
      <c r="Z22" s="164">
        <v>0</v>
      </c>
      <c r="AA22" s="157">
        <f t="shared" si="1"/>
        <v>0</v>
      </c>
      <c r="AB22" s="155">
        <f t="shared" si="2"/>
        <v>7512553</v>
      </c>
      <c r="AC22" s="167" t="s">
        <v>19</v>
      </c>
      <c r="AD22" s="168">
        <v>8413</v>
      </c>
      <c r="AE22" s="167" t="s">
        <v>106</v>
      </c>
      <c r="AF22" s="168">
        <v>2</v>
      </c>
      <c r="AG22" s="167" t="s">
        <v>71</v>
      </c>
      <c r="AH22" s="170" t="s">
        <v>25</v>
      </c>
      <c r="AI22" s="167" t="s">
        <v>60</v>
      </c>
      <c r="AJ22" s="167">
        <v>43465</v>
      </c>
      <c r="AK22" s="170"/>
      <c r="AL22" s="164">
        <v>0</v>
      </c>
      <c r="AM22" s="164">
        <v>0</v>
      </c>
      <c r="AN22" s="164">
        <v>0</v>
      </c>
      <c r="AO22" s="164">
        <v>0</v>
      </c>
      <c r="AP22" s="164">
        <v>0</v>
      </c>
      <c r="AQ22" s="164">
        <v>0</v>
      </c>
      <c r="AR22" s="164">
        <v>0</v>
      </c>
      <c r="AS22" s="164">
        <v>0</v>
      </c>
    </row>
    <row r="23" spans="1:45" s="163" customFormat="1" x14ac:dyDescent="0.2">
      <c r="A23" s="171">
        <v>900900155</v>
      </c>
      <c r="B23" s="166" t="s">
        <v>207</v>
      </c>
      <c r="C23" s="167">
        <v>44916</v>
      </c>
      <c r="D23" s="167">
        <v>44682</v>
      </c>
      <c r="E23" s="167">
        <v>44895</v>
      </c>
      <c r="F23" s="164">
        <v>220242476</v>
      </c>
      <c r="G23" s="164">
        <v>0</v>
      </c>
      <c r="H23" s="164">
        <v>0</v>
      </c>
      <c r="I23" s="164">
        <v>0</v>
      </c>
      <c r="J23" s="164">
        <v>111493673</v>
      </c>
      <c r="K23" s="164">
        <v>0</v>
      </c>
      <c r="L23" s="164">
        <v>0</v>
      </c>
      <c r="M23" s="164">
        <v>0</v>
      </c>
      <c r="N23" s="164">
        <v>79215</v>
      </c>
      <c r="O23" s="164">
        <v>0</v>
      </c>
      <c r="P23" s="164">
        <v>0</v>
      </c>
      <c r="Q23" s="164">
        <v>121300</v>
      </c>
      <c r="R23" s="164">
        <v>0</v>
      </c>
      <c r="S23" s="164">
        <v>38540762</v>
      </c>
      <c r="T23" s="164">
        <v>36190524</v>
      </c>
      <c r="U23" s="164">
        <v>0</v>
      </c>
      <c r="V23" s="164">
        <v>1193909</v>
      </c>
      <c r="W23" s="164">
        <v>32623093</v>
      </c>
      <c r="X23" s="155">
        <f t="shared" si="0"/>
        <v>0</v>
      </c>
      <c r="Y23" s="164">
        <v>41026775</v>
      </c>
      <c r="Z23" s="164">
        <v>0</v>
      </c>
      <c r="AA23" s="157">
        <f t="shared" si="1"/>
        <v>41026775</v>
      </c>
      <c r="AB23" s="155">
        <f t="shared" si="2"/>
        <v>179215701</v>
      </c>
      <c r="AC23" s="167" t="s">
        <v>19</v>
      </c>
      <c r="AD23" s="168">
        <v>8363</v>
      </c>
      <c r="AE23" s="167" t="s">
        <v>106</v>
      </c>
      <c r="AF23" s="168">
        <v>2</v>
      </c>
      <c r="AG23" s="167" t="s">
        <v>71</v>
      </c>
      <c r="AH23" s="170" t="s">
        <v>25</v>
      </c>
      <c r="AI23" s="167" t="s">
        <v>60</v>
      </c>
      <c r="AJ23" s="167"/>
      <c r="AK23" s="170"/>
      <c r="AL23" s="164">
        <v>0</v>
      </c>
      <c r="AM23" s="164">
        <v>0</v>
      </c>
      <c r="AN23" s="164">
        <v>0</v>
      </c>
      <c r="AO23" s="164">
        <v>0</v>
      </c>
      <c r="AP23" s="164">
        <v>0</v>
      </c>
      <c r="AQ23" s="164">
        <v>0</v>
      </c>
      <c r="AR23" s="164">
        <v>76878839</v>
      </c>
      <c r="AS23" s="164">
        <v>34614834</v>
      </c>
    </row>
    <row r="24" spans="1:45" s="163" customFormat="1" x14ac:dyDescent="0.2">
      <c r="A24" s="171">
        <v>900839869</v>
      </c>
      <c r="B24" s="166" t="s">
        <v>208</v>
      </c>
      <c r="C24" s="167">
        <v>44907</v>
      </c>
      <c r="D24" s="167">
        <v>44682</v>
      </c>
      <c r="E24" s="167">
        <v>44895</v>
      </c>
      <c r="F24" s="164">
        <v>242834289</v>
      </c>
      <c r="G24" s="164">
        <v>0</v>
      </c>
      <c r="H24" s="164">
        <v>0</v>
      </c>
      <c r="I24" s="164">
        <v>0</v>
      </c>
      <c r="J24" s="164">
        <v>41554155</v>
      </c>
      <c r="K24" s="164">
        <v>0</v>
      </c>
      <c r="L24" s="164">
        <v>0</v>
      </c>
      <c r="M24" s="164">
        <v>224734</v>
      </c>
      <c r="N24" s="164">
        <v>0</v>
      </c>
      <c r="O24" s="164">
        <v>0</v>
      </c>
      <c r="P24" s="164">
        <v>0</v>
      </c>
      <c r="Q24" s="164">
        <v>104828609</v>
      </c>
      <c r="R24" s="164">
        <v>0</v>
      </c>
      <c r="S24" s="164">
        <v>74441435</v>
      </c>
      <c r="T24" s="164">
        <v>4014349</v>
      </c>
      <c r="U24" s="164">
        <v>2366447</v>
      </c>
      <c r="V24" s="164">
        <v>3684882</v>
      </c>
      <c r="W24" s="164">
        <v>11719678</v>
      </c>
      <c r="X24" s="155">
        <f t="shared" si="0"/>
        <v>0</v>
      </c>
      <c r="Y24" s="164">
        <v>0</v>
      </c>
      <c r="Z24" s="164">
        <v>0</v>
      </c>
      <c r="AA24" s="157">
        <f t="shared" si="1"/>
        <v>0</v>
      </c>
      <c r="AB24" s="155">
        <f t="shared" si="2"/>
        <v>242834289</v>
      </c>
      <c r="AC24" s="167" t="s">
        <v>19</v>
      </c>
      <c r="AD24" s="168">
        <v>8162</v>
      </c>
      <c r="AE24" s="167" t="s">
        <v>106</v>
      </c>
      <c r="AF24" s="168">
        <v>2</v>
      </c>
      <c r="AG24" s="167" t="s">
        <v>71</v>
      </c>
      <c r="AH24" s="170" t="s">
        <v>25</v>
      </c>
      <c r="AI24" s="167" t="s">
        <v>60</v>
      </c>
      <c r="AJ24" s="167"/>
      <c r="AK24" s="170"/>
      <c r="AL24" s="164">
        <v>0</v>
      </c>
      <c r="AM24" s="164">
        <v>0</v>
      </c>
      <c r="AN24" s="164">
        <v>0</v>
      </c>
      <c r="AO24" s="164">
        <v>0</v>
      </c>
      <c r="AP24" s="164">
        <v>0</v>
      </c>
      <c r="AQ24" s="164">
        <v>0</v>
      </c>
      <c r="AR24" s="164">
        <v>2915400</v>
      </c>
      <c r="AS24" s="164">
        <v>38638755</v>
      </c>
    </row>
    <row r="25" spans="1:45" s="163" customFormat="1" x14ac:dyDescent="0.2">
      <c r="A25" s="165">
        <v>813010966</v>
      </c>
      <c r="B25" s="166" t="s">
        <v>209</v>
      </c>
      <c r="C25" s="167">
        <v>44901</v>
      </c>
      <c r="D25" s="167">
        <v>44621</v>
      </c>
      <c r="E25" s="167">
        <v>44895</v>
      </c>
      <c r="F25" s="164">
        <v>9952943</v>
      </c>
      <c r="G25" s="164">
        <v>152067</v>
      </c>
      <c r="H25" s="164">
        <v>0</v>
      </c>
      <c r="I25" s="164">
        <v>0</v>
      </c>
      <c r="J25" s="164">
        <v>4442877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1111463</v>
      </c>
      <c r="R25" s="164">
        <v>0</v>
      </c>
      <c r="S25" s="164">
        <v>3810782</v>
      </c>
      <c r="T25" s="164">
        <v>0</v>
      </c>
      <c r="U25" s="164">
        <v>0</v>
      </c>
      <c r="V25" s="164">
        <v>0</v>
      </c>
      <c r="W25" s="164">
        <v>435754</v>
      </c>
      <c r="X25" s="155">
        <f t="shared" si="0"/>
        <v>0</v>
      </c>
      <c r="Y25" s="164">
        <v>0</v>
      </c>
      <c r="Z25" s="164">
        <v>0</v>
      </c>
      <c r="AA25" s="157">
        <f t="shared" si="1"/>
        <v>0</v>
      </c>
      <c r="AB25" s="155">
        <f t="shared" si="2"/>
        <v>9952943</v>
      </c>
      <c r="AC25" s="167" t="s">
        <v>56</v>
      </c>
      <c r="AD25" s="168">
        <v>8065</v>
      </c>
      <c r="AE25" s="167" t="s">
        <v>106</v>
      </c>
      <c r="AF25" s="168">
        <v>2</v>
      </c>
      <c r="AG25" s="167" t="s">
        <v>71</v>
      </c>
      <c r="AH25" s="170" t="s">
        <v>25</v>
      </c>
      <c r="AI25" s="167" t="s">
        <v>60</v>
      </c>
      <c r="AJ25" s="167"/>
      <c r="AK25" s="170"/>
      <c r="AL25" s="164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4212891</v>
      </c>
      <c r="AS25" s="164">
        <v>382053</v>
      </c>
    </row>
    <row r="26" spans="1:45" s="163" customFormat="1" x14ac:dyDescent="0.2">
      <c r="A26" s="165">
        <v>900186802</v>
      </c>
      <c r="B26" s="166" t="s">
        <v>210</v>
      </c>
      <c r="C26" s="167">
        <v>44925</v>
      </c>
      <c r="D26" s="167">
        <v>44774</v>
      </c>
      <c r="E26" s="167">
        <v>44895</v>
      </c>
      <c r="F26" s="164">
        <v>1882284</v>
      </c>
      <c r="G26" s="164">
        <v>0</v>
      </c>
      <c r="H26" s="164">
        <v>0</v>
      </c>
      <c r="I26" s="164">
        <v>0</v>
      </c>
      <c r="J26" s="164">
        <v>1686763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65519</v>
      </c>
      <c r="T26" s="164">
        <v>0</v>
      </c>
      <c r="U26" s="164">
        <v>0</v>
      </c>
      <c r="V26" s="164">
        <v>15000</v>
      </c>
      <c r="W26" s="164">
        <v>115002</v>
      </c>
      <c r="X26" s="155">
        <f t="shared" si="0"/>
        <v>0</v>
      </c>
      <c r="Y26" s="164">
        <v>0</v>
      </c>
      <c r="Z26" s="164">
        <v>0</v>
      </c>
      <c r="AA26" s="157">
        <f t="shared" si="1"/>
        <v>0</v>
      </c>
      <c r="AB26" s="155">
        <f t="shared" si="2"/>
        <v>1882284</v>
      </c>
      <c r="AC26" s="167" t="s">
        <v>56</v>
      </c>
      <c r="AD26" s="168">
        <v>8484</v>
      </c>
      <c r="AE26" s="167" t="s">
        <v>106</v>
      </c>
      <c r="AF26" s="168">
        <v>2</v>
      </c>
      <c r="AG26" s="167" t="s">
        <v>71</v>
      </c>
      <c r="AH26" s="170" t="s">
        <v>25</v>
      </c>
      <c r="AI26" s="167" t="s">
        <v>60</v>
      </c>
      <c r="AJ26" s="167">
        <v>43465</v>
      </c>
      <c r="AK26" s="170"/>
      <c r="AL26" s="164">
        <v>0</v>
      </c>
      <c r="AM26" s="164">
        <v>0</v>
      </c>
      <c r="AN26" s="164">
        <v>0</v>
      </c>
      <c r="AO26" s="164">
        <v>0</v>
      </c>
      <c r="AP26" s="164">
        <v>0</v>
      </c>
      <c r="AQ26" s="164">
        <v>0</v>
      </c>
      <c r="AR26" s="164">
        <v>1690070</v>
      </c>
      <c r="AS26" s="164">
        <v>6629</v>
      </c>
    </row>
    <row r="27" spans="1:45" s="163" customFormat="1" x14ac:dyDescent="0.2">
      <c r="A27" s="165">
        <v>900133836</v>
      </c>
      <c r="B27" s="166" t="s">
        <v>211</v>
      </c>
      <c r="C27" s="167">
        <v>44908</v>
      </c>
      <c r="D27" s="167">
        <v>44774</v>
      </c>
      <c r="E27" s="167">
        <v>44895</v>
      </c>
      <c r="F27" s="164">
        <v>138621559</v>
      </c>
      <c r="G27" s="164">
        <v>0</v>
      </c>
      <c r="H27" s="164">
        <v>0</v>
      </c>
      <c r="I27" s="164">
        <v>0</v>
      </c>
      <c r="J27" s="164">
        <v>130996447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3065963</v>
      </c>
      <c r="R27" s="164">
        <v>0</v>
      </c>
      <c r="S27" s="164">
        <v>921342</v>
      </c>
      <c r="T27" s="164">
        <v>643795</v>
      </c>
      <c r="U27" s="164">
        <v>0</v>
      </c>
      <c r="V27" s="164">
        <v>0</v>
      </c>
      <c r="W27" s="164">
        <v>2994012</v>
      </c>
      <c r="X27" s="155">
        <f t="shared" si="0"/>
        <v>0</v>
      </c>
      <c r="Y27" s="164">
        <v>0</v>
      </c>
      <c r="Z27" s="164">
        <v>0</v>
      </c>
      <c r="AA27" s="157">
        <f t="shared" si="1"/>
        <v>0</v>
      </c>
      <c r="AB27" s="155">
        <f t="shared" si="2"/>
        <v>138621559</v>
      </c>
      <c r="AC27" s="167" t="s">
        <v>41</v>
      </c>
      <c r="AD27" s="168">
        <v>8202</v>
      </c>
      <c r="AE27" s="167" t="s">
        <v>106</v>
      </c>
      <c r="AF27" s="168">
        <v>2</v>
      </c>
      <c r="AG27" s="167" t="s">
        <v>71</v>
      </c>
      <c r="AH27" s="170" t="s">
        <v>25</v>
      </c>
      <c r="AI27" s="167" t="s">
        <v>60</v>
      </c>
      <c r="AJ27" s="167">
        <v>43830</v>
      </c>
      <c r="AK27" s="170"/>
      <c r="AL27" s="164">
        <v>0</v>
      </c>
      <c r="AM27" s="164">
        <v>0</v>
      </c>
      <c r="AN27" s="164">
        <v>0</v>
      </c>
      <c r="AO27" s="164">
        <v>0</v>
      </c>
      <c r="AP27" s="164">
        <v>0</v>
      </c>
      <c r="AQ27" s="164">
        <v>0</v>
      </c>
      <c r="AR27" s="164">
        <v>131125439</v>
      </c>
      <c r="AS27" s="164">
        <v>194422</v>
      </c>
    </row>
    <row r="28" spans="1:45" s="163" customFormat="1" x14ac:dyDescent="0.2">
      <c r="A28" s="165">
        <v>830090073</v>
      </c>
      <c r="B28" s="166" t="s">
        <v>212</v>
      </c>
      <c r="C28" s="167">
        <v>44914</v>
      </c>
      <c r="D28" s="167">
        <v>41214</v>
      </c>
      <c r="E28" s="167">
        <v>44895</v>
      </c>
      <c r="F28" s="164">
        <v>2566256964</v>
      </c>
      <c r="G28" s="164">
        <v>101516</v>
      </c>
      <c r="H28" s="164">
        <v>0</v>
      </c>
      <c r="I28" s="164">
        <v>0</v>
      </c>
      <c r="J28" s="164">
        <v>1272563728</v>
      </c>
      <c r="K28" s="164">
        <v>0</v>
      </c>
      <c r="L28" s="164">
        <v>210706371</v>
      </c>
      <c r="M28" s="164">
        <v>27883901</v>
      </c>
      <c r="N28" s="164">
        <v>4168000</v>
      </c>
      <c r="O28" s="164">
        <v>0</v>
      </c>
      <c r="P28" s="164">
        <v>0</v>
      </c>
      <c r="Q28" s="164">
        <v>520975962</v>
      </c>
      <c r="R28" s="164">
        <v>0</v>
      </c>
      <c r="S28" s="164">
        <v>130123319</v>
      </c>
      <c r="T28" s="164">
        <v>65224982</v>
      </c>
      <c r="U28" s="164">
        <v>1878715</v>
      </c>
      <c r="V28" s="164">
        <v>60854724</v>
      </c>
      <c r="W28" s="164">
        <v>271775746</v>
      </c>
      <c r="X28" s="155">
        <f t="shared" si="0"/>
        <v>0</v>
      </c>
      <c r="Y28" s="164">
        <v>1309365</v>
      </c>
      <c r="Z28" s="164">
        <v>362347663</v>
      </c>
      <c r="AA28" s="157">
        <f t="shared" si="1"/>
        <v>363657028</v>
      </c>
      <c r="AB28" s="155">
        <f t="shared" si="2"/>
        <v>2202599936</v>
      </c>
      <c r="AC28" s="167" t="s">
        <v>55</v>
      </c>
      <c r="AD28" s="168">
        <v>8332</v>
      </c>
      <c r="AE28" s="167" t="s">
        <v>106</v>
      </c>
      <c r="AF28" s="168">
        <v>2</v>
      </c>
      <c r="AG28" s="167" t="s">
        <v>71</v>
      </c>
      <c r="AH28" s="170" t="s">
        <v>25</v>
      </c>
      <c r="AI28" s="167" t="s">
        <v>60</v>
      </c>
      <c r="AJ28" s="167"/>
      <c r="AK28" s="170"/>
      <c r="AL28" s="164">
        <v>0</v>
      </c>
      <c r="AM28" s="164">
        <v>0</v>
      </c>
      <c r="AN28" s="164">
        <v>0</v>
      </c>
      <c r="AO28" s="164">
        <v>0</v>
      </c>
      <c r="AP28" s="164">
        <v>0</v>
      </c>
      <c r="AQ28" s="164">
        <v>0</v>
      </c>
      <c r="AR28" s="164">
        <v>801355434</v>
      </c>
      <c r="AS28" s="164">
        <v>471365917</v>
      </c>
    </row>
    <row r="29" spans="1:45" s="163" customFormat="1" x14ac:dyDescent="0.2">
      <c r="A29" s="165">
        <v>804008792</v>
      </c>
      <c r="B29" s="166" t="s">
        <v>213</v>
      </c>
      <c r="C29" s="167">
        <v>44915</v>
      </c>
      <c r="D29" s="167">
        <v>44743</v>
      </c>
      <c r="E29" s="167">
        <v>44895</v>
      </c>
      <c r="F29" s="164">
        <v>3528000</v>
      </c>
      <c r="G29" s="164">
        <v>0</v>
      </c>
      <c r="H29" s="164">
        <v>0</v>
      </c>
      <c r="I29" s="164">
        <v>0</v>
      </c>
      <c r="J29" s="164">
        <v>1152000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2352000</v>
      </c>
      <c r="U29" s="164">
        <v>0</v>
      </c>
      <c r="V29" s="164">
        <v>0</v>
      </c>
      <c r="W29" s="164">
        <v>24000</v>
      </c>
      <c r="X29" s="155">
        <f t="shared" si="0"/>
        <v>0</v>
      </c>
      <c r="Y29" s="164">
        <v>0</v>
      </c>
      <c r="Z29" s="164">
        <v>0</v>
      </c>
      <c r="AA29" s="157">
        <f t="shared" si="1"/>
        <v>0</v>
      </c>
      <c r="AB29" s="155">
        <f t="shared" si="2"/>
        <v>3528000</v>
      </c>
      <c r="AC29" s="167" t="s">
        <v>19</v>
      </c>
      <c r="AD29" s="168">
        <v>8348</v>
      </c>
      <c r="AE29" s="167" t="s">
        <v>106</v>
      </c>
      <c r="AF29" s="168">
        <v>2</v>
      </c>
      <c r="AG29" s="167" t="s">
        <v>71</v>
      </c>
      <c r="AH29" s="170" t="s">
        <v>25</v>
      </c>
      <c r="AI29" s="167" t="s">
        <v>60</v>
      </c>
      <c r="AJ29" s="167">
        <v>43465</v>
      </c>
      <c r="AK29" s="170"/>
      <c r="AL29" s="164">
        <v>0</v>
      </c>
      <c r="AM29" s="164">
        <v>0</v>
      </c>
      <c r="AN29" s="164">
        <v>0</v>
      </c>
      <c r="AO29" s="164">
        <v>0</v>
      </c>
      <c r="AP29" s="164">
        <v>0</v>
      </c>
      <c r="AQ29" s="164">
        <v>0</v>
      </c>
      <c r="AR29" s="164">
        <v>1152000</v>
      </c>
      <c r="AS29" s="164">
        <v>0</v>
      </c>
    </row>
    <row r="30" spans="1:45" s="163" customFormat="1" x14ac:dyDescent="0.2">
      <c r="A30" s="165">
        <v>892115009</v>
      </c>
      <c r="B30" s="166" t="s">
        <v>214</v>
      </c>
      <c r="C30" s="167">
        <v>44911</v>
      </c>
      <c r="D30" s="167">
        <v>41030</v>
      </c>
      <c r="E30" s="167">
        <v>44834</v>
      </c>
      <c r="F30" s="164">
        <v>3679303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0</v>
      </c>
      <c r="T30" s="164">
        <v>2039239</v>
      </c>
      <c r="U30" s="164">
        <v>0</v>
      </c>
      <c r="V30" s="164">
        <v>1640064</v>
      </c>
      <c r="W30" s="164">
        <v>0</v>
      </c>
      <c r="X30" s="155">
        <f t="shared" si="0"/>
        <v>0</v>
      </c>
      <c r="Y30" s="164">
        <v>0</v>
      </c>
      <c r="Z30" s="164">
        <v>0</v>
      </c>
      <c r="AA30" s="157">
        <f t="shared" si="1"/>
        <v>0</v>
      </c>
      <c r="AB30" s="155">
        <f t="shared" si="2"/>
        <v>3679303</v>
      </c>
      <c r="AC30" s="167" t="s">
        <v>56</v>
      </c>
      <c r="AD30" s="168">
        <v>8281</v>
      </c>
      <c r="AE30" s="167" t="s">
        <v>106</v>
      </c>
      <c r="AF30" s="168">
        <v>2</v>
      </c>
      <c r="AG30" s="167" t="s">
        <v>71</v>
      </c>
      <c r="AH30" s="170"/>
      <c r="AI30" s="167" t="s">
        <v>60</v>
      </c>
      <c r="AJ30" s="167"/>
      <c r="AK30" s="170"/>
      <c r="AL30" s="164">
        <v>0</v>
      </c>
      <c r="AM30" s="164">
        <v>0</v>
      </c>
      <c r="AN30" s="164">
        <v>0</v>
      </c>
      <c r="AO30" s="164">
        <v>0</v>
      </c>
      <c r="AP30" s="164">
        <v>0</v>
      </c>
      <c r="AQ30" s="164">
        <v>0</v>
      </c>
      <c r="AR30" s="164">
        <v>0</v>
      </c>
      <c r="AS30" s="164">
        <v>0</v>
      </c>
    </row>
    <row r="31" spans="1:45" s="163" customFormat="1" x14ac:dyDescent="0.2">
      <c r="A31" s="165">
        <v>830507245</v>
      </c>
      <c r="B31" s="166" t="s">
        <v>215</v>
      </c>
      <c r="C31" s="167">
        <v>44909</v>
      </c>
      <c r="D31" s="167">
        <v>44470</v>
      </c>
      <c r="E31" s="167">
        <v>44865</v>
      </c>
      <c r="F31" s="164">
        <v>20319153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7857982</v>
      </c>
      <c r="U31" s="164">
        <v>0</v>
      </c>
      <c r="V31" s="164">
        <v>12460920</v>
      </c>
      <c r="W31" s="164">
        <v>251</v>
      </c>
      <c r="X31" s="155">
        <f t="shared" si="0"/>
        <v>0</v>
      </c>
      <c r="Y31" s="164">
        <v>0</v>
      </c>
      <c r="Z31" s="164">
        <v>0</v>
      </c>
      <c r="AA31" s="157">
        <f t="shared" si="1"/>
        <v>0</v>
      </c>
      <c r="AB31" s="155">
        <f t="shared" si="2"/>
        <v>20319153</v>
      </c>
      <c r="AC31" s="167" t="s">
        <v>19</v>
      </c>
      <c r="AD31" s="168">
        <v>8245</v>
      </c>
      <c r="AE31" s="167" t="s">
        <v>106</v>
      </c>
      <c r="AF31" s="168">
        <v>2</v>
      </c>
      <c r="AG31" s="167" t="s">
        <v>71</v>
      </c>
      <c r="AH31" s="170"/>
      <c r="AI31" s="167" t="s">
        <v>60</v>
      </c>
      <c r="AJ31" s="167"/>
      <c r="AK31" s="170"/>
      <c r="AL31" s="164">
        <v>0</v>
      </c>
      <c r="AM31" s="164">
        <v>0</v>
      </c>
      <c r="AN31" s="164">
        <v>0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</row>
    <row r="32" spans="1:45" s="163" customFormat="1" x14ac:dyDescent="0.2">
      <c r="A32" s="165">
        <v>800030924</v>
      </c>
      <c r="B32" s="166" t="s">
        <v>216</v>
      </c>
      <c r="C32" s="167">
        <v>44915</v>
      </c>
      <c r="D32" s="167">
        <v>44713</v>
      </c>
      <c r="E32" s="167">
        <v>44895</v>
      </c>
      <c r="F32" s="164">
        <v>4378974</v>
      </c>
      <c r="G32" s="164">
        <v>0</v>
      </c>
      <c r="H32" s="164">
        <v>0</v>
      </c>
      <c r="I32" s="164">
        <v>0</v>
      </c>
      <c r="J32" s="164">
        <v>2591376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  <c r="S32" s="164">
        <v>325944</v>
      </c>
      <c r="T32" s="164">
        <v>180472</v>
      </c>
      <c r="U32" s="164">
        <v>0</v>
      </c>
      <c r="V32" s="164">
        <v>331980</v>
      </c>
      <c r="W32" s="164">
        <v>949202</v>
      </c>
      <c r="X32" s="155">
        <f t="shared" si="0"/>
        <v>0</v>
      </c>
      <c r="Y32" s="164">
        <v>0</v>
      </c>
      <c r="Z32" s="164">
        <v>0</v>
      </c>
      <c r="AA32" s="157">
        <f t="shared" si="1"/>
        <v>0</v>
      </c>
      <c r="AB32" s="155">
        <f t="shared" si="2"/>
        <v>4378974</v>
      </c>
      <c r="AC32" s="167" t="s">
        <v>56</v>
      </c>
      <c r="AD32" s="168">
        <v>8354</v>
      </c>
      <c r="AE32" s="167" t="s">
        <v>106</v>
      </c>
      <c r="AF32" s="168">
        <v>2</v>
      </c>
      <c r="AG32" s="167" t="s">
        <v>71</v>
      </c>
      <c r="AH32" s="170" t="s">
        <v>25</v>
      </c>
      <c r="AI32" s="167" t="s">
        <v>60</v>
      </c>
      <c r="AJ32" s="167"/>
      <c r="AK32" s="170"/>
      <c r="AL32" s="164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2197166</v>
      </c>
      <c r="AS32" s="164">
        <v>394210</v>
      </c>
    </row>
    <row r="33" spans="1:45" s="163" customFormat="1" x14ac:dyDescent="0.2">
      <c r="A33" s="165">
        <v>860020094</v>
      </c>
      <c r="B33" s="166" t="s">
        <v>217</v>
      </c>
      <c r="C33" s="167">
        <v>44915</v>
      </c>
      <c r="D33" s="167">
        <v>43952</v>
      </c>
      <c r="E33" s="167">
        <v>44895</v>
      </c>
      <c r="F33" s="164">
        <v>860501818</v>
      </c>
      <c r="G33" s="164">
        <v>71612</v>
      </c>
      <c r="H33" s="164">
        <v>0</v>
      </c>
      <c r="I33" s="164">
        <v>0</v>
      </c>
      <c r="J33" s="164">
        <v>281560926</v>
      </c>
      <c r="K33" s="164">
        <v>76370</v>
      </c>
      <c r="L33" s="164">
        <v>0</v>
      </c>
      <c r="M33" s="164">
        <v>76360</v>
      </c>
      <c r="N33" s="164">
        <v>2264651</v>
      </c>
      <c r="O33" s="164">
        <v>0</v>
      </c>
      <c r="P33" s="164">
        <v>0</v>
      </c>
      <c r="Q33" s="164">
        <v>7416599</v>
      </c>
      <c r="R33" s="164">
        <v>0</v>
      </c>
      <c r="S33" s="164">
        <v>6296858</v>
      </c>
      <c r="T33" s="164">
        <v>414568371</v>
      </c>
      <c r="U33" s="164">
        <v>53199143</v>
      </c>
      <c r="V33" s="164">
        <v>34836914</v>
      </c>
      <c r="W33" s="164">
        <v>60134014</v>
      </c>
      <c r="X33" s="155">
        <f t="shared" si="0"/>
        <v>0</v>
      </c>
      <c r="Y33" s="164">
        <v>865802</v>
      </c>
      <c r="Z33" s="164">
        <v>0</v>
      </c>
      <c r="AA33" s="157">
        <f t="shared" si="1"/>
        <v>865802</v>
      </c>
      <c r="AB33" s="155">
        <f t="shared" si="2"/>
        <v>859636016</v>
      </c>
      <c r="AC33" s="167" t="s">
        <v>56</v>
      </c>
      <c r="AD33" s="168">
        <v>8345</v>
      </c>
      <c r="AE33" s="167" t="s">
        <v>106</v>
      </c>
      <c r="AF33" s="168">
        <v>2</v>
      </c>
      <c r="AG33" s="167" t="s">
        <v>71</v>
      </c>
      <c r="AH33" s="170" t="s">
        <v>25</v>
      </c>
      <c r="AI33" s="167" t="s">
        <v>60</v>
      </c>
      <c r="AJ33" s="167">
        <v>43465</v>
      </c>
      <c r="AK33" s="170"/>
      <c r="AL33" s="164">
        <v>0</v>
      </c>
      <c r="AM33" s="164">
        <v>0</v>
      </c>
      <c r="AN33" s="164">
        <v>0</v>
      </c>
      <c r="AO33" s="164">
        <v>0</v>
      </c>
      <c r="AP33" s="164">
        <v>0</v>
      </c>
      <c r="AQ33" s="164">
        <v>0</v>
      </c>
      <c r="AR33" s="164">
        <v>217242336</v>
      </c>
      <c r="AS33" s="164">
        <v>64393534</v>
      </c>
    </row>
    <row r="34" spans="1:45" s="163" customFormat="1" x14ac:dyDescent="0.2">
      <c r="A34" s="165">
        <v>900095253</v>
      </c>
      <c r="B34" s="166" t="s">
        <v>218</v>
      </c>
      <c r="C34" s="167">
        <v>44914</v>
      </c>
      <c r="D34" s="167">
        <v>43831</v>
      </c>
      <c r="E34" s="167">
        <v>44895</v>
      </c>
      <c r="F34" s="164">
        <v>1430492900</v>
      </c>
      <c r="G34" s="164">
        <v>0</v>
      </c>
      <c r="H34" s="164">
        <v>0</v>
      </c>
      <c r="I34" s="164">
        <v>0</v>
      </c>
      <c r="J34" s="164">
        <v>1028988047</v>
      </c>
      <c r="K34" s="164">
        <v>0</v>
      </c>
      <c r="L34" s="164">
        <v>1787832</v>
      </c>
      <c r="M34" s="164">
        <v>0</v>
      </c>
      <c r="N34" s="164">
        <v>0</v>
      </c>
      <c r="O34" s="164">
        <v>0</v>
      </c>
      <c r="P34" s="164">
        <v>0</v>
      </c>
      <c r="Q34" s="164">
        <v>97232134</v>
      </c>
      <c r="R34" s="164">
        <v>0</v>
      </c>
      <c r="S34" s="164">
        <v>499344</v>
      </c>
      <c r="T34" s="164">
        <v>36848138</v>
      </c>
      <c r="U34" s="164">
        <v>36052879</v>
      </c>
      <c r="V34" s="164">
        <v>0</v>
      </c>
      <c r="W34" s="164">
        <v>229084526</v>
      </c>
      <c r="X34" s="155">
        <f t="shared" si="0"/>
        <v>0</v>
      </c>
      <c r="Y34" s="164">
        <v>0</v>
      </c>
      <c r="Z34" s="164">
        <v>0</v>
      </c>
      <c r="AA34" s="157">
        <f t="shared" si="1"/>
        <v>0</v>
      </c>
      <c r="AB34" s="155">
        <f t="shared" si="2"/>
        <v>1430492900</v>
      </c>
      <c r="AC34" s="167" t="s">
        <v>41</v>
      </c>
      <c r="AD34" s="168">
        <v>8337</v>
      </c>
      <c r="AE34" s="167" t="s">
        <v>106</v>
      </c>
      <c r="AF34" s="168">
        <v>2</v>
      </c>
      <c r="AG34" s="167" t="s">
        <v>71</v>
      </c>
      <c r="AH34" s="170" t="s">
        <v>25</v>
      </c>
      <c r="AI34" s="167" t="s">
        <v>60</v>
      </c>
      <c r="AJ34" s="167">
        <v>43830</v>
      </c>
      <c r="AK34" s="170" t="s">
        <v>176</v>
      </c>
      <c r="AL34" s="164">
        <v>0</v>
      </c>
      <c r="AM34" s="164">
        <v>0</v>
      </c>
      <c r="AN34" s="164">
        <v>0</v>
      </c>
      <c r="AO34" s="164">
        <v>0</v>
      </c>
      <c r="AP34" s="164">
        <v>0</v>
      </c>
      <c r="AQ34" s="164">
        <v>0</v>
      </c>
      <c r="AR34" s="164">
        <v>895360923</v>
      </c>
      <c r="AS34" s="164">
        <v>133627124</v>
      </c>
    </row>
    <row r="35" spans="1:45" s="163" customFormat="1" x14ac:dyDescent="0.2">
      <c r="A35" s="165">
        <v>860037950</v>
      </c>
      <c r="B35" s="166" t="s">
        <v>219</v>
      </c>
      <c r="C35" s="167">
        <v>44917</v>
      </c>
      <c r="D35" s="167">
        <v>42430</v>
      </c>
      <c r="E35" s="167">
        <v>44895</v>
      </c>
      <c r="F35" s="164">
        <v>5970749908</v>
      </c>
      <c r="G35" s="164">
        <v>66074699</v>
      </c>
      <c r="H35" s="164">
        <v>5665569</v>
      </c>
      <c r="I35" s="164">
        <v>0</v>
      </c>
      <c r="J35" s="164">
        <v>2039076369</v>
      </c>
      <c r="K35" s="164">
        <v>87440299</v>
      </c>
      <c r="L35" s="164">
        <v>380656597</v>
      </c>
      <c r="M35" s="164">
        <v>435767589</v>
      </c>
      <c r="N35" s="164">
        <v>133879459</v>
      </c>
      <c r="O35" s="164">
        <v>0</v>
      </c>
      <c r="P35" s="164">
        <v>0</v>
      </c>
      <c r="Q35" s="164">
        <v>452718273</v>
      </c>
      <c r="R35" s="164">
        <v>0</v>
      </c>
      <c r="S35" s="164">
        <v>509507300</v>
      </c>
      <c r="T35" s="164">
        <v>676955078</v>
      </c>
      <c r="U35" s="164">
        <v>226128</v>
      </c>
      <c r="V35" s="164">
        <v>4834681</v>
      </c>
      <c r="W35" s="164">
        <v>1177947867</v>
      </c>
      <c r="X35" s="155">
        <f t="shared" si="0"/>
        <v>0</v>
      </c>
      <c r="Y35" s="164">
        <v>326259615</v>
      </c>
      <c r="Z35" s="164">
        <v>663366346</v>
      </c>
      <c r="AA35" s="157">
        <f t="shared" si="1"/>
        <v>989625961</v>
      </c>
      <c r="AB35" s="155">
        <f t="shared" si="2"/>
        <v>4981123947</v>
      </c>
      <c r="AC35" s="167" t="s">
        <v>55</v>
      </c>
      <c r="AD35" s="168">
        <v>8378</v>
      </c>
      <c r="AE35" s="167" t="s">
        <v>106</v>
      </c>
      <c r="AF35" s="168">
        <v>2</v>
      </c>
      <c r="AG35" s="167" t="s">
        <v>71</v>
      </c>
      <c r="AH35" s="170" t="s">
        <v>25</v>
      </c>
      <c r="AI35" s="167" t="s">
        <v>60</v>
      </c>
      <c r="AJ35" s="167">
        <v>42369</v>
      </c>
      <c r="AK35" s="170"/>
      <c r="AL35" s="164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4">
        <v>0</v>
      </c>
      <c r="AS35" s="164">
        <v>0</v>
      </c>
    </row>
    <row r="36" spans="1:45" s="163" customFormat="1" x14ac:dyDescent="0.2">
      <c r="A36" s="165">
        <v>900165663</v>
      </c>
      <c r="B36" s="166" t="s">
        <v>220</v>
      </c>
      <c r="C36" s="167">
        <v>44911</v>
      </c>
      <c r="D36" s="167">
        <v>44743</v>
      </c>
      <c r="E36" s="167">
        <v>44895</v>
      </c>
      <c r="F36" s="164">
        <v>40013518</v>
      </c>
      <c r="G36" s="164">
        <v>0</v>
      </c>
      <c r="H36" s="164">
        <v>0</v>
      </c>
      <c r="I36" s="164">
        <v>0</v>
      </c>
      <c r="J36" s="164">
        <v>18961938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4">
        <v>13157600</v>
      </c>
      <c r="V36" s="164">
        <v>768300</v>
      </c>
      <c r="W36" s="164">
        <v>7125680</v>
      </c>
      <c r="X36" s="155">
        <f t="shared" si="0"/>
        <v>0</v>
      </c>
      <c r="Y36" s="164">
        <v>0</v>
      </c>
      <c r="Z36" s="164">
        <v>0</v>
      </c>
      <c r="AA36" s="157">
        <f t="shared" si="1"/>
        <v>0</v>
      </c>
      <c r="AB36" s="155">
        <f t="shared" si="2"/>
        <v>40013518</v>
      </c>
      <c r="AC36" s="167" t="s">
        <v>19</v>
      </c>
      <c r="AD36" s="168">
        <v>8275</v>
      </c>
      <c r="AE36" s="167" t="s">
        <v>106</v>
      </c>
      <c r="AF36" s="168">
        <v>2</v>
      </c>
      <c r="AG36" s="167" t="s">
        <v>71</v>
      </c>
      <c r="AH36" s="170"/>
      <c r="AI36" s="167" t="s">
        <v>60</v>
      </c>
      <c r="AJ36" s="167">
        <v>44561</v>
      </c>
      <c r="AK36" s="170" t="s">
        <v>176</v>
      </c>
      <c r="AL36" s="164">
        <v>0</v>
      </c>
      <c r="AM36" s="164">
        <v>0</v>
      </c>
      <c r="AN36" s="164">
        <v>0</v>
      </c>
      <c r="AO36" s="164">
        <v>0</v>
      </c>
      <c r="AP36" s="164">
        <v>0</v>
      </c>
      <c r="AQ36" s="164">
        <v>0</v>
      </c>
      <c r="AR36" s="164">
        <v>18863938</v>
      </c>
      <c r="AS36" s="164">
        <v>98000</v>
      </c>
    </row>
    <row r="37" spans="1:45" s="163" customFormat="1" x14ac:dyDescent="0.2">
      <c r="A37" s="165">
        <v>891200528</v>
      </c>
      <c r="B37" s="166" t="s">
        <v>221</v>
      </c>
      <c r="C37" s="167">
        <v>44921</v>
      </c>
      <c r="D37" s="167">
        <v>43435</v>
      </c>
      <c r="E37" s="167">
        <v>44895</v>
      </c>
      <c r="F37" s="164">
        <v>1569316236</v>
      </c>
      <c r="G37" s="164">
        <v>0</v>
      </c>
      <c r="H37" s="164">
        <v>0</v>
      </c>
      <c r="I37" s="164">
        <v>0</v>
      </c>
      <c r="J37" s="164">
        <v>776487883</v>
      </c>
      <c r="K37" s="164">
        <v>12729600</v>
      </c>
      <c r="L37" s="164">
        <v>8941709</v>
      </c>
      <c r="M37" s="164">
        <v>35945128</v>
      </c>
      <c r="N37" s="164">
        <v>8524900</v>
      </c>
      <c r="O37" s="164">
        <v>0</v>
      </c>
      <c r="P37" s="164">
        <v>0</v>
      </c>
      <c r="Q37" s="164">
        <v>132412630</v>
      </c>
      <c r="R37" s="164">
        <v>0</v>
      </c>
      <c r="S37" s="164">
        <v>346292922</v>
      </c>
      <c r="T37" s="164">
        <v>131487828</v>
      </c>
      <c r="U37" s="164">
        <v>193595</v>
      </c>
      <c r="V37" s="164">
        <v>1555200</v>
      </c>
      <c r="W37" s="164">
        <v>114744841</v>
      </c>
      <c r="X37" s="155">
        <f t="shared" si="0"/>
        <v>0</v>
      </c>
      <c r="Y37" s="164">
        <v>163495330</v>
      </c>
      <c r="Z37" s="164">
        <v>0</v>
      </c>
      <c r="AA37" s="157">
        <f t="shared" si="1"/>
        <v>163495330</v>
      </c>
      <c r="AB37" s="155">
        <f t="shared" si="2"/>
        <v>1405820906</v>
      </c>
      <c r="AC37" s="167" t="s">
        <v>56</v>
      </c>
      <c r="AD37" s="168">
        <v>8412</v>
      </c>
      <c r="AE37" s="167" t="s">
        <v>106</v>
      </c>
      <c r="AF37" s="168">
        <v>2</v>
      </c>
      <c r="AG37" s="167" t="s">
        <v>71</v>
      </c>
      <c r="AH37" s="170" t="s">
        <v>25</v>
      </c>
      <c r="AI37" s="167" t="s">
        <v>60</v>
      </c>
      <c r="AJ37" s="167"/>
      <c r="AK37" s="170"/>
      <c r="AL37" s="164">
        <v>0</v>
      </c>
      <c r="AM37" s="164">
        <v>0</v>
      </c>
      <c r="AN37" s="164">
        <v>0</v>
      </c>
      <c r="AO37" s="164">
        <v>0</v>
      </c>
      <c r="AP37" s="164">
        <v>0</v>
      </c>
      <c r="AQ37" s="164">
        <v>0</v>
      </c>
      <c r="AR37" s="164">
        <v>743836514</v>
      </c>
      <c r="AS37" s="164">
        <v>32651380</v>
      </c>
    </row>
    <row r="38" spans="1:45" s="163" customFormat="1" x14ac:dyDescent="0.2">
      <c r="A38" s="165">
        <v>820002928</v>
      </c>
      <c r="B38" s="166" t="s">
        <v>222</v>
      </c>
      <c r="C38" s="167">
        <v>44904</v>
      </c>
      <c r="D38" s="167">
        <v>44470</v>
      </c>
      <c r="E38" s="167">
        <v>44895</v>
      </c>
      <c r="F38" s="164">
        <v>177786624</v>
      </c>
      <c r="G38" s="164">
        <v>2696130</v>
      </c>
      <c r="H38" s="164">
        <v>0</v>
      </c>
      <c r="I38" s="164">
        <v>0</v>
      </c>
      <c r="J38" s="164">
        <v>70431090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v>0</v>
      </c>
      <c r="Q38" s="164">
        <v>37356407</v>
      </c>
      <c r="R38" s="164">
        <v>0</v>
      </c>
      <c r="S38" s="164">
        <v>2476922</v>
      </c>
      <c r="T38" s="164">
        <v>36247283</v>
      </c>
      <c r="U38" s="164">
        <v>0</v>
      </c>
      <c r="V38" s="164">
        <v>0</v>
      </c>
      <c r="W38" s="164">
        <v>28578792</v>
      </c>
      <c r="X38" s="155">
        <f t="shared" si="0"/>
        <v>0</v>
      </c>
      <c r="Y38" s="164">
        <v>0</v>
      </c>
      <c r="Z38" s="164">
        <v>0</v>
      </c>
      <c r="AA38" s="157">
        <f t="shared" si="1"/>
        <v>0</v>
      </c>
      <c r="AB38" s="155">
        <f t="shared" si="2"/>
        <v>177786624</v>
      </c>
      <c r="AC38" s="167" t="s">
        <v>19</v>
      </c>
      <c r="AD38" s="168">
        <v>8117</v>
      </c>
      <c r="AE38" s="167" t="s">
        <v>106</v>
      </c>
      <c r="AF38" s="168">
        <v>2</v>
      </c>
      <c r="AG38" s="167" t="s">
        <v>71</v>
      </c>
      <c r="AH38" s="170" t="s">
        <v>25</v>
      </c>
      <c r="AI38" s="167" t="s">
        <v>60</v>
      </c>
      <c r="AJ38" s="167"/>
      <c r="AK38" s="170" t="s">
        <v>176</v>
      </c>
      <c r="AL38" s="164">
        <v>0</v>
      </c>
      <c r="AM38" s="164">
        <v>0</v>
      </c>
      <c r="AN38" s="164">
        <v>0</v>
      </c>
      <c r="AO38" s="164">
        <v>0</v>
      </c>
      <c r="AP38" s="164">
        <v>0</v>
      </c>
      <c r="AQ38" s="164">
        <v>0</v>
      </c>
      <c r="AR38" s="164">
        <v>50630509</v>
      </c>
      <c r="AS38" s="164">
        <v>22496711</v>
      </c>
    </row>
    <row r="39" spans="1:45" s="163" customFormat="1" x14ac:dyDescent="0.2">
      <c r="A39" s="165">
        <v>900213617</v>
      </c>
      <c r="B39" s="166" t="s">
        <v>223</v>
      </c>
      <c r="C39" s="167">
        <v>44910</v>
      </c>
      <c r="D39" s="167">
        <v>42401</v>
      </c>
      <c r="E39" s="167">
        <v>44895</v>
      </c>
      <c r="F39" s="164">
        <v>4574864894</v>
      </c>
      <c r="G39" s="164">
        <v>74885915</v>
      </c>
      <c r="H39" s="164">
        <v>0</v>
      </c>
      <c r="I39" s="164">
        <v>0</v>
      </c>
      <c r="J39" s="164">
        <v>2202934793</v>
      </c>
      <c r="K39" s="164">
        <v>458214</v>
      </c>
      <c r="L39" s="164">
        <v>4911550</v>
      </c>
      <c r="M39" s="164">
        <v>40652982</v>
      </c>
      <c r="N39" s="164">
        <v>58949280</v>
      </c>
      <c r="O39" s="164">
        <v>0</v>
      </c>
      <c r="P39" s="164">
        <v>65200</v>
      </c>
      <c r="Q39" s="164">
        <v>462896970</v>
      </c>
      <c r="R39" s="164">
        <v>0</v>
      </c>
      <c r="S39" s="164">
        <v>359358731</v>
      </c>
      <c r="T39" s="164">
        <v>249494852</v>
      </c>
      <c r="U39" s="164">
        <v>1066866</v>
      </c>
      <c r="V39" s="164">
        <v>237445013</v>
      </c>
      <c r="W39" s="164">
        <v>881744528</v>
      </c>
      <c r="X39" s="155">
        <f t="shared" si="0"/>
        <v>0</v>
      </c>
      <c r="Y39" s="164">
        <v>0</v>
      </c>
      <c r="Z39" s="164">
        <v>0</v>
      </c>
      <c r="AA39" s="157">
        <f t="shared" si="1"/>
        <v>0</v>
      </c>
      <c r="AB39" s="155">
        <f t="shared" si="2"/>
        <v>4574864894</v>
      </c>
      <c r="AC39" s="167" t="s">
        <v>55</v>
      </c>
      <c r="AD39" s="168">
        <v>8259</v>
      </c>
      <c r="AE39" s="167" t="s">
        <v>106</v>
      </c>
      <c r="AF39" s="168">
        <v>2</v>
      </c>
      <c r="AG39" s="167" t="s">
        <v>71</v>
      </c>
      <c r="AH39" s="170" t="s">
        <v>25</v>
      </c>
      <c r="AI39" s="167" t="s">
        <v>60</v>
      </c>
      <c r="AJ39" s="167"/>
      <c r="AK39" s="170" t="s">
        <v>176</v>
      </c>
      <c r="AL39" s="164">
        <v>0</v>
      </c>
      <c r="AM39" s="164">
        <v>0</v>
      </c>
      <c r="AN39" s="164">
        <v>65200</v>
      </c>
      <c r="AO39" s="164">
        <v>0</v>
      </c>
      <c r="AP39" s="164">
        <v>0</v>
      </c>
      <c r="AQ39" s="164">
        <v>0</v>
      </c>
      <c r="AR39" s="164">
        <v>1423709092</v>
      </c>
      <c r="AS39" s="164">
        <v>854182216</v>
      </c>
    </row>
    <row r="40" spans="1:45" s="163" customFormat="1" x14ac:dyDescent="0.2">
      <c r="A40" s="165">
        <v>900417889</v>
      </c>
      <c r="B40" s="166" t="s">
        <v>224</v>
      </c>
      <c r="C40" s="167">
        <v>44925</v>
      </c>
      <c r="D40" s="167">
        <v>44287</v>
      </c>
      <c r="E40" s="167">
        <v>44895</v>
      </c>
      <c r="F40" s="164">
        <v>12135600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6245200</v>
      </c>
      <c r="R40" s="164">
        <v>0</v>
      </c>
      <c r="S40" s="164">
        <v>0</v>
      </c>
      <c r="T40" s="164">
        <v>5230400</v>
      </c>
      <c r="U40" s="164">
        <v>0</v>
      </c>
      <c r="V40" s="164">
        <v>0</v>
      </c>
      <c r="W40" s="164">
        <v>660000</v>
      </c>
      <c r="X40" s="155">
        <f t="shared" si="0"/>
        <v>0</v>
      </c>
      <c r="Y40" s="164">
        <v>0</v>
      </c>
      <c r="Z40" s="164">
        <v>0</v>
      </c>
      <c r="AA40" s="157">
        <f t="shared" si="1"/>
        <v>0</v>
      </c>
      <c r="AB40" s="155">
        <f t="shared" si="2"/>
        <v>12135600</v>
      </c>
      <c r="AC40" s="167" t="s">
        <v>19</v>
      </c>
      <c r="AD40" s="168">
        <v>8482</v>
      </c>
      <c r="AE40" s="167" t="s">
        <v>106</v>
      </c>
      <c r="AF40" s="168">
        <v>2</v>
      </c>
      <c r="AG40" s="167" t="s">
        <v>71</v>
      </c>
      <c r="AH40" s="170" t="s">
        <v>25</v>
      </c>
      <c r="AI40" s="167" t="s">
        <v>60</v>
      </c>
      <c r="AJ40" s="167"/>
      <c r="AK40" s="170"/>
      <c r="AL40" s="164">
        <v>0</v>
      </c>
      <c r="AM40" s="164">
        <v>0</v>
      </c>
      <c r="AN40" s="164">
        <v>0</v>
      </c>
      <c r="AO40" s="164">
        <v>0</v>
      </c>
      <c r="AP40" s="164">
        <v>0</v>
      </c>
      <c r="AQ40" s="164">
        <v>0</v>
      </c>
      <c r="AR40" s="164">
        <v>0</v>
      </c>
      <c r="AS40" s="164">
        <v>0</v>
      </c>
    </row>
    <row r="41" spans="1:45" s="163" customFormat="1" x14ac:dyDescent="0.2">
      <c r="A41" s="172">
        <v>830005028</v>
      </c>
      <c r="B41" s="173" t="s">
        <v>54</v>
      </c>
      <c r="C41" s="167">
        <v>44904</v>
      </c>
      <c r="D41" s="167">
        <v>43497</v>
      </c>
      <c r="E41" s="167">
        <v>44895</v>
      </c>
      <c r="F41" s="164">
        <v>11115712481</v>
      </c>
      <c r="G41" s="164">
        <v>11228977</v>
      </c>
      <c r="H41" s="164">
        <v>0</v>
      </c>
      <c r="I41" s="164">
        <v>0</v>
      </c>
      <c r="J41" s="164">
        <v>53886881</v>
      </c>
      <c r="K41" s="164">
        <v>7051915</v>
      </c>
      <c r="L41" s="164">
        <v>551636938</v>
      </c>
      <c r="M41" s="164">
        <v>307096718</v>
      </c>
      <c r="N41" s="164">
        <v>249529105</v>
      </c>
      <c r="O41" s="164">
        <v>0</v>
      </c>
      <c r="P41" s="164">
        <v>3351026</v>
      </c>
      <c r="Q41" s="164">
        <v>166621659</v>
      </c>
      <c r="R41" s="164">
        <v>0</v>
      </c>
      <c r="S41" s="164">
        <v>766640700</v>
      </c>
      <c r="T41" s="164">
        <v>351230645</v>
      </c>
      <c r="U41" s="164">
        <v>650982</v>
      </c>
      <c r="V41" s="164">
        <v>71133025</v>
      </c>
      <c r="W41" s="164">
        <v>8575653910</v>
      </c>
      <c r="X41" s="155">
        <f t="shared" si="0"/>
        <v>0</v>
      </c>
      <c r="Y41" s="164">
        <v>25124193</v>
      </c>
      <c r="Z41" s="164">
        <v>604883909</v>
      </c>
      <c r="AA41" s="157">
        <f t="shared" si="1"/>
        <v>630008102</v>
      </c>
      <c r="AB41" s="155">
        <f t="shared" si="2"/>
        <v>10485704379</v>
      </c>
      <c r="AC41" s="167" t="s">
        <v>55</v>
      </c>
      <c r="AD41" s="168">
        <v>8114</v>
      </c>
      <c r="AE41" s="167" t="s">
        <v>106</v>
      </c>
      <c r="AF41" s="168">
        <v>2</v>
      </c>
      <c r="AG41" s="170" t="s">
        <v>72</v>
      </c>
      <c r="AH41" s="170" t="s">
        <v>25</v>
      </c>
      <c r="AI41" s="167" t="s">
        <v>60</v>
      </c>
      <c r="AJ41" s="167"/>
      <c r="AK41" s="170"/>
      <c r="AL41" s="164">
        <v>0</v>
      </c>
      <c r="AM41" s="164">
        <v>0</v>
      </c>
      <c r="AN41" s="164">
        <v>0</v>
      </c>
      <c r="AO41" s="164">
        <v>0</v>
      </c>
      <c r="AP41" s="164">
        <v>0</v>
      </c>
      <c r="AQ41" s="164">
        <v>0</v>
      </c>
      <c r="AR41" s="164">
        <v>0</v>
      </c>
      <c r="AS41" s="164">
        <v>0</v>
      </c>
    </row>
    <row r="42" spans="1:45" s="163" customFormat="1" x14ac:dyDescent="0.2">
      <c r="A42" s="165">
        <v>900179340</v>
      </c>
      <c r="B42" s="166" t="s">
        <v>225</v>
      </c>
      <c r="C42" s="167">
        <v>44908</v>
      </c>
      <c r="D42" s="167">
        <v>43009</v>
      </c>
      <c r="E42" s="167">
        <v>43404</v>
      </c>
      <c r="F42" s="164">
        <v>43464854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4">
        <v>0</v>
      </c>
      <c r="V42" s="164">
        <v>27999</v>
      </c>
      <c r="W42" s="164">
        <v>43436855</v>
      </c>
      <c r="X42" s="155">
        <f t="shared" si="0"/>
        <v>0</v>
      </c>
      <c r="Y42" s="164">
        <v>0</v>
      </c>
      <c r="Z42" s="164">
        <v>0</v>
      </c>
      <c r="AA42" s="157">
        <f t="shared" si="1"/>
        <v>0</v>
      </c>
      <c r="AB42" s="155">
        <f t="shared" si="2"/>
        <v>43464854</v>
      </c>
      <c r="AC42" s="167" t="s">
        <v>19</v>
      </c>
      <c r="AD42" s="168">
        <v>8196</v>
      </c>
      <c r="AE42" s="167" t="s">
        <v>106</v>
      </c>
      <c r="AF42" s="168">
        <v>2</v>
      </c>
      <c r="AG42" s="167" t="s">
        <v>71</v>
      </c>
      <c r="AH42" s="170" t="s">
        <v>25</v>
      </c>
      <c r="AI42" s="167" t="s">
        <v>60</v>
      </c>
      <c r="AJ42" s="167"/>
      <c r="AK42" s="170" t="s">
        <v>193</v>
      </c>
      <c r="AL42" s="164">
        <v>0</v>
      </c>
      <c r="AM42" s="164">
        <v>0</v>
      </c>
      <c r="AN42" s="164">
        <v>0</v>
      </c>
      <c r="AO42" s="164">
        <v>0</v>
      </c>
      <c r="AP42" s="164">
        <v>0</v>
      </c>
      <c r="AQ42" s="164">
        <v>0</v>
      </c>
      <c r="AR42" s="164">
        <v>0</v>
      </c>
      <c r="AS42" s="164">
        <v>0</v>
      </c>
    </row>
    <row r="43" spans="1:45" s="163" customFormat="1" x14ac:dyDescent="0.2">
      <c r="A43" s="165">
        <v>811019499</v>
      </c>
      <c r="B43" s="166" t="s">
        <v>226</v>
      </c>
      <c r="C43" s="167">
        <v>44908</v>
      </c>
      <c r="D43" s="167">
        <v>43282</v>
      </c>
      <c r="E43" s="167">
        <v>44804</v>
      </c>
      <c r="F43" s="164">
        <v>2552502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30000</v>
      </c>
      <c r="T43" s="164">
        <v>2500000</v>
      </c>
      <c r="U43" s="164">
        <v>0</v>
      </c>
      <c r="V43" s="164">
        <v>0</v>
      </c>
      <c r="W43" s="164">
        <v>22502</v>
      </c>
      <c r="X43" s="155">
        <f t="shared" si="0"/>
        <v>0</v>
      </c>
      <c r="Y43" s="164">
        <v>0</v>
      </c>
      <c r="Z43" s="164">
        <v>0</v>
      </c>
      <c r="AA43" s="157">
        <f t="shared" si="1"/>
        <v>0</v>
      </c>
      <c r="AB43" s="155">
        <f t="shared" si="2"/>
        <v>2552502</v>
      </c>
      <c r="AC43" s="167" t="s">
        <v>19</v>
      </c>
      <c r="AD43" s="168">
        <v>8208</v>
      </c>
      <c r="AE43" s="167" t="s">
        <v>106</v>
      </c>
      <c r="AF43" s="168">
        <v>2</v>
      </c>
      <c r="AG43" s="170" t="s">
        <v>71</v>
      </c>
      <c r="AH43" s="170" t="s">
        <v>61</v>
      </c>
      <c r="AI43" s="167" t="s">
        <v>60</v>
      </c>
      <c r="AJ43" s="167"/>
      <c r="AK43" s="170"/>
      <c r="AL43" s="164">
        <v>0</v>
      </c>
      <c r="AM43" s="164">
        <v>0</v>
      </c>
      <c r="AN43" s="164">
        <v>0</v>
      </c>
      <c r="AO43" s="164">
        <v>0</v>
      </c>
      <c r="AP43" s="164">
        <v>0</v>
      </c>
      <c r="AQ43" s="164">
        <v>0</v>
      </c>
      <c r="AR43" s="164">
        <v>0</v>
      </c>
      <c r="AS43" s="164">
        <v>0</v>
      </c>
    </row>
    <row r="44" spans="1:45" s="163" customFormat="1" x14ac:dyDescent="0.2">
      <c r="A44" s="165">
        <v>901223046</v>
      </c>
      <c r="B44" s="166" t="s">
        <v>227</v>
      </c>
      <c r="C44" s="167">
        <v>44909</v>
      </c>
      <c r="D44" s="167">
        <v>44743</v>
      </c>
      <c r="E44" s="167">
        <v>44895</v>
      </c>
      <c r="F44" s="164">
        <v>3006293</v>
      </c>
      <c r="G44" s="164">
        <v>0</v>
      </c>
      <c r="H44" s="164">
        <v>0</v>
      </c>
      <c r="I44" s="164">
        <v>0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0</v>
      </c>
      <c r="R44" s="164">
        <v>0</v>
      </c>
      <c r="S44" s="164">
        <v>2925347</v>
      </c>
      <c r="T44" s="164">
        <v>0</v>
      </c>
      <c r="U44" s="164">
        <v>0</v>
      </c>
      <c r="V44" s="164">
        <v>0</v>
      </c>
      <c r="W44" s="164">
        <v>80946</v>
      </c>
      <c r="X44" s="155">
        <f t="shared" si="0"/>
        <v>0</v>
      </c>
      <c r="Y44" s="164">
        <v>0</v>
      </c>
      <c r="Z44" s="164">
        <v>0</v>
      </c>
      <c r="AA44" s="157">
        <f t="shared" si="1"/>
        <v>0</v>
      </c>
      <c r="AB44" s="155">
        <f t="shared" si="2"/>
        <v>3006293</v>
      </c>
      <c r="AC44" s="167" t="s">
        <v>19</v>
      </c>
      <c r="AD44" s="168">
        <v>8223</v>
      </c>
      <c r="AE44" s="167" t="s">
        <v>106</v>
      </c>
      <c r="AF44" s="168">
        <v>2</v>
      </c>
      <c r="AG44" s="167" t="s">
        <v>71</v>
      </c>
      <c r="AH44" s="167" t="s">
        <v>25</v>
      </c>
      <c r="AI44" s="167" t="s">
        <v>60</v>
      </c>
      <c r="AJ44" s="167"/>
      <c r="AK44" s="167"/>
      <c r="AL44" s="164">
        <v>0</v>
      </c>
      <c r="AM44" s="164">
        <v>0</v>
      </c>
      <c r="AN44" s="164">
        <v>0</v>
      </c>
      <c r="AO44" s="164">
        <v>0</v>
      </c>
      <c r="AP44" s="164">
        <v>0</v>
      </c>
      <c r="AQ44" s="164">
        <v>0</v>
      </c>
      <c r="AR44" s="164">
        <v>0</v>
      </c>
      <c r="AS44" s="164">
        <v>0</v>
      </c>
    </row>
    <row r="45" spans="1:45" s="163" customFormat="1" x14ac:dyDescent="0.2">
      <c r="A45" s="172">
        <v>900319336</v>
      </c>
      <c r="B45" s="173" t="s">
        <v>228</v>
      </c>
      <c r="C45" s="167">
        <v>44909</v>
      </c>
      <c r="D45" s="167">
        <v>44440</v>
      </c>
      <c r="E45" s="167">
        <v>44895</v>
      </c>
      <c r="F45" s="164">
        <v>356589045</v>
      </c>
      <c r="G45" s="164">
        <v>0</v>
      </c>
      <c r="H45" s="164">
        <v>0</v>
      </c>
      <c r="I45" s="164">
        <v>0</v>
      </c>
      <c r="J45" s="164">
        <v>15413727</v>
      </c>
      <c r="K45" s="164">
        <v>0</v>
      </c>
      <c r="L45" s="164">
        <v>0</v>
      </c>
      <c r="M45" s="164">
        <v>1358264</v>
      </c>
      <c r="N45" s="164">
        <v>0</v>
      </c>
      <c r="O45" s="164">
        <v>0</v>
      </c>
      <c r="P45" s="164">
        <v>0</v>
      </c>
      <c r="Q45" s="164">
        <v>123778380</v>
      </c>
      <c r="R45" s="164">
        <v>0</v>
      </c>
      <c r="S45" s="164">
        <v>22667312</v>
      </c>
      <c r="T45" s="164">
        <v>6186400</v>
      </c>
      <c r="U45" s="164">
        <v>0</v>
      </c>
      <c r="V45" s="164">
        <v>57434911</v>
      </c>
      <c r="W45" s="164">
        <v>129750051</v>
      </c>
      <c r="X45" s="155">
        <f t="shared" si="0"/>
        <v>0</v>
      </c>
      <c r="Y45" s="164">
        <v>0</v>
      </c>
      <c r="Z45" s="164">
        <v>0</v>
      </c>
      <c r="AA45" s="157">
        <f t="shared" si="1"/>
        <v>0</v>
      </c>
      <c r="AB45" s="155">
        <f t="shared" si="2"/>
        <v>356589045</v>
      </c>
      <c r="AC45" s="167" t="s">
        <v>19</v>
      </c>
      <c r="AD45" s="168">
        <v>8227</v>
      </c>
      <c r="AE45" s="167" t="s">
        <v>106</v>
      </c>
      <c r="AF45" s="168">
        <v>2</v>
      </c>
      <c r="AG45" s="170" t="s">
        <v>71</v>
      </c>
      <c r="AH45" s="170" t="s">
        <v>25</v>
      </c>
      <c r="AI45" s="167" t="s">
        <v>60</v>
      </c>
      <c r="AJ45" s="167"/>
      <c r="AK45" s="170"/>
      <c r="AL45" s="164">
        <v>0</v>
      </c>
      <c r="AM45" s="164">
        <v>0</v>
      </c>
      <c r="AN45" s="164">
        <v>0</v>
      </c>
      <c r="AO45" s="164">
        <v>0</v>
      </c>
      <c r="AP45" s="164">
        <v>0</v>
      </c>
      <c r="AQ45" s="164">
        <v>0</v>
      </c>
      <c r="AR45" s="164">
        <v>15883125</v>
      </c>
      <c r="AS45" s="164">
        <v>198550</v>
      </c>
    </row>
    <row r="46" spans="1:45" s="163" customFormat="1" x14ac:dyDescent="0.2">
      <c r="A46" s="165">
        <v>900457796</v>
      </c>
      <c r="B46" s="166" t="s">
        <v>229</v>
      </c>
      <c r="C46" s="167">
        <v>44910</v>
      </c>
      <c r="D46" s="167">
        <v>44593</v>
      </c>
      <c r="E46" s="167">
        <v>44865</v>
      </c>
      <c r="F46" s="164">
        <v>20944600</v>
      </c>
      <c r="G46" s="164">
        <v>0</v>
      </c>
      <c r="H46" s="164">
        <v>0</v>
      </c>
      <c r="I46" s="164">
        <v>0</v>
      </c>
      <c r="J46" s="164">
        <v>2298760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4">
        <v>0</v>
      </c>
      <c r="Q46" s="164">
        <v>3256000</v>
      </c>
      <c r="R46" s="164">
        <v>0</v>
      </c>
      <c r="S46" s="164">
        <v>211600</v>
      </c>
      <c r="T46" s="164">
        <v>2538000</v>
      </c>
      <c r="U46" s="164">
        <v>0</v>
      </c>
      <c r="V46" s="164">
        <v>0</v>
      </c>
      <c r="W46" s="164">
        <v>12640240</v>
      </c>
      <c r="X46" s="155">
        <f t="shared" si="0"/>
        <v>0</v>
      </c>
      <c r="Y46" s="164">
        <v>0</v>
      </c>
      <c r="Z46" s="164">
        <v>0</v>
      </c>
      <c r="AA46" s="157">
        <f t="shared" si="1"/>
        <v>0</v>
      </c>
      <c r="AB46" s="155">
        <f t="shared" si="2"/>
        <v>20944600</v>
      </c>
      <c r="AC46" s="167" t="s">
        <v>19</v>
      </c>
      <c r="AD46" s="168">
        <v>8250</v>
      </c>
      <c r="AE46" s="167" t="s">
        <v>106</v>
      </c>
      <c r="AF46" s="168">
        <v>2</v>
      </c>
      <c r="AG46" s="167" t="s">
        <v>71</v>
      </c>
      <c r="AH46" s="170" t="s">
        <v>25</v>
      </c>
      <c r="AI46" s="167" t="s">
        <v>60</v>
      </c>
      <c r="AJ46" s="167"/>
      <c r="AK46" s="170"/>
      <c r="AL46" s="164">
        <v>0</v>
      </c>
      <c r="AM46" s="164">
        <v>0</v>
      </c>
      <c r="AN46" s="164">
        <v>0</v>
      </c>
      <c r="AO46" s="164">
        <v>0</v>
      </c>
      <c r="AP46" s="164">
        <v>0</v>
      </c>
      <c r="AQ46" s="164">
        <v>0</v>
      </c>
      <c r="AR46" s="164">
        <v>0</v>
      </c>
      <c r="AS46" s="164">
        <v>2298760</v>
      </c>
    </row>
    <row r="47" spans="1:45" s="163" customFormat="1" x14ac:dyDescent="0.2">
      <c r="A47" s="165">
        <v>900145767</v>
      </c>
      <c r="B47" s="166" t="s">
        <v>230</v>
      </c>
      <c r="C47" s="167">
        <v>44911</v>
      </c>
      <c r="D47" s="167">
        <v>41852</v>
      </c>
      <c r="E47" s="167">
        <v>44895</v>
      </c>
      <c r="F47" s="164">
        <v>25807878</v>
      </c>
      <c r="G47" s="164">
        <v>0</v>
      </c>
      <c r="H47" s="164">
        <v>0</v>
      </c>
      <c r="I47" s="164">
        <v>0</v>
      </c>
      <c r="J47" s="164">
        <v>555685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0</v>
      </c>
      <c r="S47" s="164">
        <v>1937003</v>
      </c>
      <c r="T47" s="164">
        <v>1817900</v>
      </c>
      <c r="U47" s="164">
        <v>0</v>
      </c>
      <c r="V47" s="164">
        <v>17781917</v>
      </c>
      <c r="W47" s="164">
        <v>3715373</v>
      </c>
      <c r="X47" s="155">
        <f t="shared" si="0"/>
        <v>0</v>
      </c>
      <c r="Y47" s="164">
        <v>0</v>
      </c>
      <c r="Z47" s="164">
        <v>0</v>
      </c>
      <c r="AA47" s="157">
        <f t="shared" si="1"/>
        <v>0</v>
      </c>
      <c r="AB47" s="155">
        <f t="shared" si="2"/>
        <v>25807878</v>
      </c>
      <c r="AC47" s="167" t="s">
        <v>56</v>
      </c>
      <c r="AD47" s="168">
        <v>8290</v>
      </c>
      <c r="AE47" s="167" t="s">
        <v>106</v>
      </c>
      <c r="AF47" s="168">
        <v>2</v>
      </c>
      <c r="AG47" s="170" t="s">
        <v>71</v>
      </c>
      <c r="AH47" s="170" t="s">
        <v>25</v>
      </c>
      <c r="AI47" s="167" t="s">
        <v>60</v>
      </c>
      <c r="AJ47" s="167"/>
      <c r="AK47" s="170"/>
      <c r="AL47" s="164">
        <v>0</v>
      </c>
      <c r="AM47" s="164">
        <v>0</v>
      </c>
      <c r="AN47" s="164">
        <v>0</v>
      </c>
      <c r="AO47" s="164">
        <v>0</v>
      </c>
      <c r="AP47" s="164">
        <v>0</v>
      </c>
      <c r="AQ47" s="164">
        <v>0</v>
      </c>
      <c r="AR47" s="164">
        <v>555865</v>
      </c>
      <c r="AS47" s="164">
        <v>0</v>
      </c>
    </row>
    <row r="48" spans="1:45" s="163" customFormat="1" x14ac:dyDescent="0.2">
      <c r="A48" s="169">
        <v>813011465</v>
      </c>
      <c r="B48" s="174" t="s">
        <v>231</v>
      </c>
      <c r="C48" s="167">
        <v>44922</v>
      </c>
      <c r="D48" s="167">
        <v>44228</v>
      </c>
      <c r="E48" s="167">
        <v>44895</v>
      </c>
      <c r="F48" s="164">
        <v>6227196</v>
      </c>
      <c r="G48" s="164">
        <v>0</v>
      </c>
      <c r="H48" s="164">
        <v>0</v>
      </c>
      <c r="I48" s="164">
        <v>0</v>
      </c>
      <c r="J48" s="164">
        <v>63247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>
        <v>173000</v>
      </c>
      <c r="R48" s="164">
        <v>0</v>
      </c>
      <c r="S48" s="164">
        <v>512744</v>
      </c>
      <c r="T48" s="164">
        <v>2511450</v>
      </c>
      <c r="U48" s="164">
        <v>0</v>
      </c>
      <c r="V48" s="164">
        <v>40200</v>
      </c>
      <c r="W48" s="164">
        <v>2926555</v>
      </c>
      <c r="X48" s="155">
        <f t="shared" si="0"/>
        <v>0</v>
      </c>
      <c r="Y48" s="164">
        <v>0</v>
      </c>
      <c r="Z48" s="164">
        <v>0</v>
      </c>
      <c r="AA48" s="157">
        <f t="shared" si="1"/>
        <v>0</v>
      </c>
      <c r="AB48" s="155">
        <f t="shared" si="2"/>
        <v>6227196</v>
      </c>
      <c r="AC48" s="167" t="s">
        <v>56</v>
      </c>
      <c r="AD48" s="168">
        <v>8437</v>
      </c>
      <c r="AE48" s="167" t="s">
        <v>106</v>
      </c>
      <c r="AF48" s="168">
        <v>2</v>
      </c>
      <c r="AG48" s="167" t="s">
        <v>71</v>
      </c>
      <c r="AH48" s="170"/>
      <c r="AI48" s="167" t="s">
        <v>60</v>
      </c>
      <c r="AJ48" s="167"/>
      <c r="AK48" s="170"/>
      <c r="AL48" s="164">
        <v>0</v>
      </c>
      <c r="AM48" s="164">
        <v>0</v>
      </c>
      <c r="AN48" s="164">
        <v>0</v>
      </c>
      <c r="AO48" s="164">
        <v>0</v>
      </c>
      <c r="AP48" s="164">
        <v>0</v>
      </c>
      <c r="AQ48" s="164">
        <v>0</v>
      </c>
      <c r="AR48" s="164">
        <v>49747</v>
      </c>
      <c r="AS48" s="164">
        <v>13500</v>
      </c>
    </row>
    <row r="49" spans="1:45" s="163" customFormat="1" x14ac:dyDescent="0.2">
      <c r="A49" s="172">
        <v>900597845</v>
      </c>
      <c r="B49" s="173" t="s">
        <v>232</v>
      </c>
      <c r="C49" s="167">
        <v>44916</v>
      </c>
      <c r="D49" s="167">
        <v>44440</v>
      </c>
      <c r="E49" s="167">
        <v>44895</v>
      </c>
      <c r="F49" s="164">
        <v>225513945</v>
      </c>
      <c r="G49" s="164">
        <v>0</v>
      </c>
      <c r="H49" s="164">
        <v>0</v>
      </c>
      <c r="I49" s="164">
        <v>0</v>
      </c>
      <c r="J49" s="164">
        <v>22243811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64">
        <v>0</v>
      </c>
      <c r="Q49" s="164">
        <v>53128140</v>
      </c>
      <c r="R49" s="164">
        <v>0</v>
      </c>
      <c r="S49" s="164">
        <v>48619194</v>
      </c>
      <c r="T49" s="164">
        <v>97494934</v>
      </c>
      <c r="U49" s="164">
        <v>0</v>
      </c>
      <c r="V49" s="164">
        <v>0</v>
      </c>
      <c r="W49" s="164">
        <v>4027866</v>
      </c>
      <c r="X49" s="155">
        <f t="shared" si="0"/>
        <v>0</v>
      </c>
      <c r="Y49" s="164">
        <v>5922900</v>
      </c>
      <c r="Z49" s="164">
        <v>0</v>
      </c>
      <c r="AA49" s="157">
        <f t="shared" si="1"/>
        <v>5922900</v>
      </c>
      <c r="AB49" s="155">
        <f t="shared" si="2"/>
        <v>219591045</v>
      </c>
      <c r="AC49" s="167" t="s">
        <v>19</v>
      </c>
      <c r="AD49" s="168">
        <v>8362</v>
      </c>
      <c r="AE49" s="167" t="s">
        <v>106</v>
      </c>
      <c r="AF49" s="168">
        <v>2</v>
      </c>
      <c r="AG49" s="170" t="s">
        <v>71</v>
      </c>
      <c r="AH49" s="170" t="s">
        <v>25</v>
      </c>
      <c r="AI49" s="167" t="s">
        <v>60</v>
      </c>
      <c r="AJ49" s="167">
        <v>44196</v>
      </c>
      <c r="AK49" s="170"/>
      <c r="AL49" s="164">
        <v>0</v>
      </c>
      <c r="AM49" s="164">
        <v>0</v>
      </c>
      <c r="AN49" s="164">
        <v>0</v>
      </c>
      <c r="AO49" s="164">
        <v>0</v>
      </c>
      <c r="AP49" s="164">
        <v>0</v>
      </c>
      <c r="AQ49" s="164">
        <v>0</v>
      </c>
      <c r="AR49" s="164">
        <v>250975</v>
      </c>
      <c r="AS49" s="164">
        <v>22364654</v>
      </c>
    </row>
    <row r="50" spans="1:45" s="163" customFormat="1" x14ac:dyDescent="0.2">
      <c r="A50" s="172">
        <v>900626481</v>
      </c>
      <c r="B50" s="173" t="s">
        <v>233</v>
      </c>
      <c r="C50" s="167">
        <v>44921</v>
      </c>
      <c r="D50" s="167">
        <v>44835</v>
      </c>
      <c r="E50" s="167">
        <v>44895</v>
      </c>
      <c r="F50" s="164">
        <v>56069900</v>
      </c>
      <c r="G50" s="164">
        <v>0</v>
      </c>
      <c r="H50" s="164">
        <v>0</v>
      </c>
      <c r="I50" s="164">
        <v>0</v>
      </c>
      <c r="J50" s="164">
        <v>54245770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512766</v>
      </c>
      <c r="R50" s="164">
        <v>0</v>
      </c>
      <c r="S50" s="164">
        <v>133609</v>
      </c>
      <c r="T50" s="164">
        <v>16300</v>
      </c>
      <c r="U50" s="164">
        <v>0</v>
      </c>
      <c r="V50" s="164">
        <v>0</v>
      </c>
      <c r="W50" s="164">
        <v>1161455</v>
      </c>
      <c r="X50" s="155">
        <f t="shared" si="0"/>
        <v>0</v>
      </c>
      <c r="Y50" s="164">
        <v>0</v>
      </c>
      <c r="Z50" s="164">
        <v>0</v>
      </c>
      <c r="AA50" s="157">
        <f t="shared" si="1"/>
        <v>0</v>
      </c>
      <c r="AB50" s="155">
        <f t="shared" si="2"/>
        <v>56069900</v>
      </c>
      <c r="AC50" s="167" t="s">
        <v>19</v>
      </c>
      <c r="AD50" s="168">
        <v>8418</v>
      </c>
      <c r="AE50" s="167" t="s">
        <v>106</v>
      </c>
      <c r="AF50" s="168">
        <v>2</v>
      </c>
      <c r="AG50" s="170" t="s">
        <v>71</v>
      </c>
      <c r="AH50" s="170" t="s">
        <v>25</v>
      </c>
      <c r="AI50" s="167" t="s">
        <v>60</v>
      </c>
      <c r="AJ50" s="167"/>
      <c r="AK50" s="170"/>
      <c r="AL50" s="164">
        <v>0</v>
      </c>
      <c r="AM50" s="164">
        <v>0</v>
      </c>
      <c r="AN50" s="164">
        <v>0</v>
      </c>
      <c r="AO50" s="164">
        <v>0</v>
      </c>
      <c r="AP50" s="164">
        <v>0</v>
      </c>
      <c r="AQ50" s="164">
        <v>0</v>
      </c>
      <c r="AR50" s="164">
        <v>54344928</v>
      </c>
      <c r="AS50" s="164">
        <v>0</v>
      </c>
    </row>
    <row r="51" spans="1:45" s="163" customFormat="1" x14ac:dyDescent="0.2">
      <c r="A51" s="165">
        <v>901128801</v>
      </c>
      <c r="B51" s="166" t="s">
        <v>174</v>
      </c>
      <c r="C51" s="167">
        <v>44922</v>
      </c>
      <c r="D51" s="167">
        <v>43678</v>
      </c>
      <c r="E51" s="167">
        <v>44895</v>
      </c>
      <c r="F51" s="164">
        <v>59585005127</v>
      </c>
      <c r="G51" s="164">
        <v>133465232</v>
      </c>
      <c r="H51" s="164">
        <v>0</v>
      </c>
      <c r="I51" s="164">
        <v>0</v>
      </c>
      <c r="J51" s="164">
        <v>533552406</v>
      </c>
      <c r="K51" s="164">
        <v>102900</v>
      </c>
      <c r="L51" s="164">
        <v>1187745</v>
      </c>
      <c r="M51" s="164">
        <v>7047895</v>
      </c>
      <c r="N51" s="164">
        <v>848741259</v>
      </c>
      <c r="O51" s="164">
        <v>0</v>
      </c>
      <c r="P51" s="164">
        <v>0</v>
      </c>
      <c r="Q51" s="164">
        <v>772517099</v>
      </c>
      <c r="R51" s="164">
        <v>0</v>
      </c>
      <c r="S51" s="164">
        <v>165000</v>
      </c>
      <c r="T51" s="164">
        <v>229246520</v>
      </c>
      <c r="U51" s="164">
        <v>319757309</v>
      </c>
      <c r="V51" s="164">
        <v>1927335928</v>
      </c>
      <c r="W51" s="164">
        <v>54811885834</v>
      </c>
      <c r="X51" s="155">
        <f t="shared" si="0"/>
        <v>0</v>
      </c>
      <c r="Y51" s="164">
        <v>26029109</v>
      </c>
      <c r="Z51" s="164">
        <v>0</v>
      </c>
      <c r="AA51" s="157">
        <f t="shared" si="1"/>
        <v>26029109</v>
      </c>
      <c r="AB51" s="155">
        <f t="shared" si="2"/>
        <v>59558976018</v>
      </c>
      <c r="AC51" s="167" t="s">
        <v>41</v>
      </c>
      <c r="AD51" s="168">
        <v>8433</v>
      </c>
      <c r="AE51" s="167" t="s">
        <v>106</v>
      </c>
      <c r="AF51" s="168">
        <v>2</v>
      </c>
      <c r="AG51" s="170" t="s">
        <v>72</v>
      </c>
      <c r="AH51" s="167" t="s">
        <v>25</v>
      </c>
      <c r="AI51" s="167" t="s">
        <v>60</v>
      </c>
      <c r="AJ51" s="167"/>
      <c r="AK51" s="167"/>
      <c r="AL51" s="164">
        <v>0</v>
      </c>
      <c r="AM51" s="164">
        <v>0</v>
      </c>
      <c r="AN51" s="164">
        <v>0</v>
      </c>
      <c r="AO51" s="164">
        <v>0</v>
      </c>
      <c r="AP51" s="164">
        <v>0</v>
      </c>
      <c r="AQ51" s="164">
        <v>0</v>
      </c>
      <c r="AR51" s="164">
        <v>0</v>
      </c>
      <c r="AS51" s="164">
        <v>0</v>
      </c>
    </row>
    <row r="52" spans="1:45" s="163" customFormat="1" x14ac:dyDescent="0.2">
      <c r="A52" s="165">
        <v>860006656</v>
      </c>
      <c r="B52" s="166" t="s">
        <v>234</v>
      </c>
      <c r="C52" s="167">
        <v>44924</v>
      </c>
      <c r="D52" s="167">
        <v>42036</v>
      </c>
      <c r="E52" s="167">
        <v>44895</v>
      </c>
      <c r="F52" s="164">
        <v>22793876711</v>
      </c>
      <c r="G52" s="164">
        <v>156139267</v>
      </c>
      <c r="H52" s="164">
        <v>0</v>
      </c>
      <c r="I52" s="164">
        <v>0</v>
      </c>
      <c r="J52" s="164">
        <v>8796096644</v>
      </c>
      <c r="K52" s="164">
        <v>16037614</v>
      </c>
      <c r="L52" s="164">
        <v>2369749862</v>
      </c>
      <c r="M52" s="164">
        <v>2103722233</v>
      </c>
      <c r="N52" s="164">
        <v>160819226</v>
      </c>
      <c r="O52" s="164">
        <v>0</v>
      </c>
      <c r="P52" s="164">
        <v>0</v>
      </c>
      <c r="Q52" s="164">
        <v>1849131905</v>
      </c>
      <c r="R52" s="164">
        <v>0</v>
      </c>
      <c r="S52" s="164">
        <v>2061936409</v>
      </c>
      <c r="T52" s="164">
        <v>163097491</v>
      </c>
      <c r="U52" s="164">
        <v>2392528</v>
      </c>
      <c r="V52" s="164">
        <v>292961333</v>
      </c>
      <c r="W52" s="164">
        <v>4821792199</v>
      </c>
      <c r="X52" s="155">
        <f t="shared" si="0"/>
        <v>0</v>
      </c>
      <c r="Y52" s="164">
        <v>342228130</v>
      </c>
      <c r="Z52" s="164">
        <v>1455340245</v>
      </c>
      <c r="AA52" s="157">
        <f t="shared" si="1"/>
        <v>1797568375</v>
      </c>
      <c r="AB52" s="155">
        <f t="shared" si="2"/>
        <v>20996308336</v>
      </c>
      <c r="AC52" s="167" t="s">
        <v>55</v>
      </c>
      <c r="AD52" s="168">
        <v>8456</v>
      </c>
      <c r="AE52" s="167" t="s">
        <v>106</v>
      </c>
      <c r="AF52" s="168">
        <v>2</v>
      </c>
      <c r="AG52" s="170" t="s">
        <v>71</v>
      </c>
      <c r="AH52" s="170" t="s">
        <v>25</v>
      </c>
      <c r="AI52" s="167" t="s">
        <v>60</v>
      </c>
      <c r="AJ52" s="167">
        <v>42004</v>
      </c>
      <c r="AK52" s="170"/>
      <c r="AL52" s="164">
        <v>0</v>
      </c>
      <c r="AM52" s="164">
        <v>0</v>
      </c>
      <c r="AN52" s="164">
        <v>0</v>
      </c>
      <c r="AO52" s="164">
        <v>0</v>
      </c>
      <c r="AP52" s="164">
        <v>0</v>
      </c>
      <c r="AQ52" s="164">
        <v>0</v>
      </c>
      <c r="AR52" s="164">
        <v>0</v>
      </c>
      <c r="AS52" s="164">
        <v>0</v>
      </c>
    </row>
    <row r="53" spans="1:45" s="163" customFormat="1" x14ac:dyDescent="0.2">
      <c r="A53" s="172">
        <v>900500653</v>
      </c>
      <c r="B53" s="173" t="s">
        <v>235</v>
      </c>
      <c r="C53" s="167">
        <v>44925</v>
      </c>
      <c r="D53" s="167">
        <v>43556</v>
      </c>
      <c r="E53" s="167">
        <v>44895</v>
      </c>
      <c r="F53" s="164">
        <v>105801000</v>
      </c>
      <c r="G53" s="164">
        <v>0</v>
      </c>
      <c r="H53" s="164">
        <v>0</v>
      </c>
      <c r="I53" s="164">
        <v>0</v>
      </c>
      <c r="J53" s="164">
        <v>29204980</v>
      </c>
      <c r="K53" s="164">
        <v>0</v>
      </c>
      <c r="L53" s="164">
        <v>0</v>
      </c>
      <c r="M53" s="164">
        <v>0</v>
      </c>
      <c r="N53" s="164">
        <v>0</v>
      </c>
      <c r="O53" s="164">
        <v>0</v>
      </c>
      <c r="P53" s="164">
        <v>0</v>
      </c>
      <c r="Q53" s="164">
        <v>10000000</v>
      </c>
      <c r="R53" s="164">
        <v>0</v>
      </c>
      <c r="S53" s="164">
        <v>0</v>
      </c>
      <c r="T53" s="164">
        <v>8000000</v>
      </c>
      <c r="U53" s="164">
        <v>24000000</v>
      </c>
      <c r="V53" s="164">
        <v>4000000</v>
      </c>
      <c r="W53" s="164">
        <v>30596020</v>
      </c>
      <c r="X53" s="155">
        <f t="shared" si="0"/>
        <v>0</v>
      </c>
      <c r="Y53" s="164">
        <v>0</v>
      </c>
      <c r="Z53" s="164">
        <v>0</v>
      </c>
      <c r="AA53" s="157">
        <f t="shared" si="1"/>
        <v>0</v>
      </c>
      <c r="AB53" s="155">
        <f t="shared" si="2"/>
        <v>105801000</v>
      </c>
      <c r="AC53" s="167" t="s">
        <v>19</v>
      </c>
      <c r="AD53" s="168">
        <v>8472</v>
      </c>
      <c r="AE53" s="167" t="s">
        <v>106</v>
      </c>
      <c r="AF53" s="168">
        <v>2</v>
      </c>
      <c r="AG53" s="170" t="s">
        <v>71</v>
      </c>
      <c r="AH53" s="170" t="s">
        <v>25</v>
      </c>
      <c r="AI53" s="167" t="s">
        <v>60</v>
      </c>
      <c r="AJ53" s="167">
        <v>44196</v>
      </c>
      <c r="AK53" s="170"/>
      <c r="AL53" s="164">
        <v>0</v>
      </c>
      <c r="AM53" s="164">
        <v>0</v>
      </c>
      <c r="AN53" s="164">
        <v>0</v>
      </c>
      <c r="AO53" s="164">
        <v>0</v>
      </c>
      <c r="AP53" s="164">
        <v>0</v>
      </c>
      <c r="AQ53" s="164">
        <v>0</v>
      </c>
      <c r="AR53" s="164">
        <v>29204980</v>
      </c>
      <c r="AS53" s="164">
        <v>0</v>
      </c>
    </row>
    <row r="54" spans="1:45" s="163" customFormat="1" x14ac:dyDescent="0.2">
      <c r="A54" s="172">
        <v>800249700</v>
      </c>
      <c r="B54" s="173" t="s">
        <v>236</v>
      </c>
      <c r="C54" s="167">
        <v>44925</v>
      </c>
      <c r="D54" s="167">
        <v>44197</v>
      </c>
      <c r="E54" s="167">
        <v>44895</v>
      </c>
      <c r="F54" s="164">
        <v>313934395</v>
      </c>
      <c r="G54" s="164">
        <v>0</v>
      </c>
      <c r="H54" s="164">
        <v>0</v>
      </c>
      <c r="I54" s="164">
        <v>0</v>
      </c>
      <c r="J54" s="164">
        <v>50718439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4">
        <v>8970416</v>
      </c>
      <c r="R54" s="164">
        <v>0</v>
      </c>
      <c r="S54" s="164">
        <v>119242</v>
      </c>
      <c r="T54" s="164">
        <v>4810477</v>
      </c>
      <c r="U54" s="164">
        <v>0</v>
      </c>
      <c r="V54" s="164">
        <v>54233715</v>
      </c>
      <c r="W54" s="164">
        <v>195082106</v>
      </c>
      <c r="X54" s="155">
        <f t="shared" si="0"/>
        <v>0</v>
      </c>
      <c r="Y54" s="164">
        <v>0</v>
      </c>
      <c r="Z54" s="164">
        <v>0</v>
      </c>
      <c r="AA54" s="157">
        <f t="shared" si="1"/>
        <v>0</v>
      </c>
      <c r="AB54" s="155">
        <f t="shared" si="2"/>
        <v>313934395</v>
      </c>
      <c r="AC54" s="167" t="s">
        <v>59</v>
      </c>
      <c r="AD54" s="168">
        <v>8479</v>
      </c>
      <c r="AE54" s="167" t="s">
        <v>106</v>
      </c>
      <c r="AF54" s="168">
        <v>2</v>
      </c>
      <c r="AG54" s="170" t="s">
        <v>71</v>
      </c>
      <c r="AH54" s="170" t="s">
        <v>25</v>
      </c>
      <c r="AI54" s="167" t="s">
        <v>60</v>
      </c>
      <c r="AJ54" s="167">
        <v>44196</v>
      </c>
      <c r="AK54" s="170"/>
      <c r="AL54" s="164">
        <v>0</v>
      </c>
      <c r="AM54" s="164">
        <v>0</v>
      </c>
      <c r="AN54" s="164">
        <v>0</v>
      </c>
      <c r="AO54" s="164">
        <v>0</v>
      </c>
      <c r="AP54" s="164">
        <v>0</v>
      </c>
      <c r="AQ54" s="164">
        <v>0</v>
      </c>
      <c r="AR54" s="164">
        <v>119887045</v>
      </c>
      <c r="AS54" s="164">
        <v>245161</v>
      </c>
    </row>
    <row r="55" spans="1:45" s="163" customFormat="1" x14ac:dyDescent="0.2">
      <c r="A55" s="174">
        <v>800117564</v>
      </c>
      <c r="B55" s="174" t="s">
        <v>237</v>
      </c>
      <c r="C55" s="175">
        <v>44900</v>
      </c>
      <c r="D55" s="176">
        <v>43497</v>
      </c>
      <c r="E55" s="177">
        <v>44895</v>
      </c>
      <c r="F55" s="157">
        <v>1562061986</v>
      </c>
      <c r="G55" s="157">
        <v>1878049</v>
      </c>
      <c r="H55" s="157">
        <v>0</v>
      </c>
      <c r="I55" s="157">
        <v>0</v>
      </c>
      <c r="J55" s="158">
        <v>150001720</v>
      </c>
      <c r="K55" s="158">
        <v>0</v>
      </c>
      <c r="L55" s="158">
        <v>20502653</v>
      </c>
      <c r="M55" s="158">
        <v>1803189</v>
      </c>
      <c r="N55" s="158">
        <v>27059260</v>
      </c>
      <c r="O55" s="158">
        <v>0</v>
      </c>
      <c r="P55" s="158">
        <v>26279802</v>
      </c>
      <c r="Q55" s="157">
        <v>328770208</v>
      </c>
      <c r="R55" s="157">
        <v>0</v>
      </c>
      <c r="S55" s="157">
        <v>411861519</v>
      </c>
      <c r="T55" s="157">
        <v>150268344</v>
      </c>
      <c r="U55" s="157">
        <v>0</v>
      </c>
      <c r="V55" s="157">
        <v>446529924</v>
      </c>
      <c r="W55" s="157">
        <v>-2892682</v>
      </c>
      <c r="X55" s="155">
        <f t="shared" si="0"/>
        <v>0</v>
      </c>
      <c r="Y55" s="164">
        <v>0</v>
      </c>
      <c r="Z55" s="157">
        <v>6253430</v>
      </c>
      <c r="AA55" s="157">
        <f t="shared" si="1"/>
        <v>6253430</v>
      </c>
      <c r="AB55" s="155">
        <f t="shared" si="2"/>
        <v>1555808556</v>
      </c>
      <c r="AC55" s="167" t="s">
        <v>55</v>
      </c>
      <c r="AD55" s="174">
        <v>8103</v>
      </c>
      <c r="AE55" s="174" t="s">
        <v>62</v>
      </c>
      <c r="AF55" s="168">
        <v>2</v>
      </c>
      <c r="AG55" s="186" t="s">
        <v>71</v>
      </c>
      <c r="AH55" s="170" t="s">
        <v>25</v>
      </c>
      <c r="AI55" s="175"/>
      <c r="AJ55" s="175"/>
      <c r="AK55" s="174"/>
      <c r="AL55" s="174"/>
      <c r="AM55" s="174"/>
      <c r="AN55" s="174"/>
      <c r="AO55" s="174"/>
      <c r="AP55" s="174"/>
      <c r="AQ55" s="174"/>
      <c r="AR55" s="174"/>
      <c r="AS55" s="174"/>
    </row>
    <row r="56" spans="1:45" s="163" customFormat="1" x14ac:dyDescent="0.2">
      <c r="A56" s="174">
        <v>901352353</v>
      </c>
      <c r="B56" s="174" t="s">
        <v>122</v>
      </c>
      <c r="C56" s="175">
        <v>44907</v>
      </c>
      <c r="D56" s="176">
        <v>44378</v>
      </c>
      <c r="E56" s="177">
        <v>44895</v>
      </c>
      <c r="F56" s="157">
        <v>1422776566</v>
      </c>
      <c r="G56" s="157">
        <v>5684154</v>
      </c>
      <c r="H56" s="157">
        <v>0</v>
      </c>
      <c r="I56" s="157">
        <v>0</v>
      </c>
      <c r="J56" s="158">
        <v>530826434</v>
      </c>
      <c r="K56" s="158">
        <v>0</v>
      </c>
      <c r="L56" s="158">
        <v>0</v>
      </c>
      <c r="M56" s="158">
        <v>5509286</v>
      </c>
      <c r="N56" s="158">
        <v>3262860</v>
      </c>
      <c r="O56" s="158">
        <v>0</v>
      </c>
      <c r="P56" s="158">
        <v>0</v>
      </c>
      <c r="Q56" s="157">
        <v>451636958</v>
      </c>
      <c r="R56" s="157">
        <v>0</v>
      </c>
      <c r="S56" s="157">
        <v>383571540</v>
      </c>
      <c r="T56" s="157">
        <v>496500</v>
      </c>
      <c r="U56" s="157">
        <v>0</v>
      </c>
      <c r="V56" s="157">
        <v>0</v>
      </c>
      <c r="W56" s="157">
        <v>41788834</v>
      </c>
      <c r="X56" s="155">
        <f t="shared" si="0"/>
        <v>0</v>
      </c>
      <c r="Y56" s="164">
        <v>0</v>
      </c>
      <c r="Z56" s="157">
        <v>0</v>
      </c>
      <c r="AA56" s="157">
        <f t="shared" ref="AA56:AA82" si="3">+Y56+Z56</f>
        <v>0</v>
      </c>
      <c r="AB56" s="155">
        <f t="shared" ref="AB56:AB82" si="4">+F56-AA56</f>
        <v>1422776566</v>
      </c>
      <c r="AC56" s="167" t="s">
        <v>19</v>
      </c>
      <c r="AD56" s="174">
        <v>8153</v>
      </c>
      <c r="AE56" s="174" t="s">
        <v>62</v>
      </c>
      <c r="AF56" s="168">
        <v>2</v>
      </c>
      <c r="AG56" s="186" t="s">
        <v>71</v>
      </c>
      <c r="AH56" s="170" t="s">
        <v>25</v>
      </c>
      <c r="AI56" s="175"/>
      <c r="AJ56" s="175"/>
      <c r="AK56" s="174"/>
      <c r="AL56" s="174"/>
      <c r="AM56" s="174"/>
      <c r="AN56" s="174"/>
      <c r="AO56" s="174"/>
      <c r="AP56" s="174"/>
      <c r="AQ56" s="174"/>
      <c r="AR56" s="174"/>
      <c r="AS56" s="174"/>
    </row>
    <row r="57" spans="1:45" s="163" customFormat="1" x14ac:dyDescent="0.2">
      <c r="A57" s="174">
        <v>901210289</v>
      </c>
      <c r="B57" s="174" t="s">
        <v>238</v>
      </c>
      <c r="C57" s="175">
        <v>44907</v>
      </c>
      <c r="D57" s="176">
        <v>44075</v>
      </c>
      <c r="E57" s="177">
        <v>44895</v>
      </c>
      <c r="F57" s="157">
        <v>602193921</v>
      </c>
      <c r="G57" s="157">
        <v>0</v>
      </c>
      <c r="H57" s="157">
        <v>0</v>
      </c>
      <c r="I57" s="157">
        <v>0</v>
      </c>
      <c r="J57" s="158">
        <v>124043533.56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7">
        <v>70487600</v>
      </c>
      <c r="R57" s="157">
        <v>0</v>
      </c>
      <c r="S57" s="157">
        <v>69706076</v>
      </c>
      <c r="T57" s="157">
        <v>87516095</v>
      </c>
      <c r="U57" s="157">
        <v>0</v>
      </c>
      <c r="V57" s="157">
        <v>47468978</v>
      </c>
      <c r="W57" s="157">
        <v>202971638.44</v>
      </c>
      <c r="X57" s="155">
        <f t="shared" si="0"/>
        <v>0</v>
      </c>
      <c r="Y57" s="164">
        <v>0</v>
      </c>
      <c r="Z57" s="157">
        <v>27084</v>
      </c>
      <c r="AA57" s="157">
        <f t="shared" si="3"/>
        <v>27084</v>
      </c>
      <c r="AB57" s="155">
        <f t="shared" si="4"/>
        <v>602166837</v>
      </c>
      <c r="AC57" s="167" t="s">
        <v>19</v>
      </c>
      <c r="AD57" s="174">
        <v>8180</v>
      </c>
      <c r="AE57" s="174" t="s">
        <v>62</v>
      </c>
      <c r="AF57" s="168">
        <v>2</v>
      </c>
      <c r="AG57" s="186" t="s">
        <v>71</v>
      </c>
      <c r="AH57" s="170" t="s">
        <v>25</v>
      </c>
      <c r="AI57" s="175"/>
      <c r="AJ57" s="175"/>
      <c r="AK57" s="174"/>
      <c r="AL57" s="174"/>
      <c r="AM57" s="174"/>
      <c r="AN57" s="174"/>
      <c r="AO57" s="174"/>
      <c r="AP57" s="174"/>
      <c r="AQ57" s="174"/>
      <c r="AR57" s="174"/>
      <c r="AS57" s="174"/>
    </row>
    <row r="58" spans="1:45" s="163" customFormat="1" x14ac:dyDescent="0.2">
      <c r="A58" s="174">
        <v>804003072</v>
      </c>
      <c r="B58" s="174" t="s">
        <v>239</v>
      </c>
      <c r="C58" s="175">
        <v>44907</v>
      </c>
      <c r="D58" s="176">
        <v>43862</v>
      </c>
      <c r="E58" s="177">
        <v>44895</v>
      </c>
      <c r="F58" s="157">
        <v>3400599.24</v>
      </c>
      <c r="G58" s="157">
        <v>0</v>
      </c>
      <c r="H58" s="157">
        <v>0</v>
      </c>
      <c r="I58" s="157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7">
        <v>0</v>
      </c>
      <c r="R58" s="157">
        <v>0</v>
      </c>
      <c r="S58" s="157">
        <v>3169398</v>
      </c>
      <c r="T58" s="157">
        <v>244131</v>
      </c>
      <c r="U58" s="157">
        <v>0</v>
      </c>
      <c r="V58" s="157">
        <v>0</v>
      </c>
      <c r="W58" s="157">
        <v>-12929.759999999776</v>
      </c>
      <c r="X58" s="155">
        <f t="shared" si="0"/>
        <v>0</v>
      </c>
      <c r="Y58" s="164">
        <v>0</v>
      </c>
      <c r="Z58" s="157"/>
      <c r="AA58" s="157">
        <f t="shared" si="3"/>
        <v>0</v>
      </c>
      <c r="AB58" s="155">
        <f t="shared" si="4"/>
        <v>3400599.24</v>
      </c>
      <c r="AC58" s="167" t="s">
        <v>56</v>
      </c>
      <c r="AD58" s="174">
        <v>8190</v>
      </c>
      <c r="AE58" s="174" t="s">
        <v>62</v>
      </c>
      <c r="AF58" s="168">
        <v>2</v>
      </c>
      <c r="AG58" s="186" t="s">
        <v>71</v>
      </c>
      <c r="AH58" s="170" t="s">
        <v>25</v>
      </c>
      <c r="AI58" s="175"/>
      <c r="AJ58" s="175"/>
      <c r="AK58" s="174"/>
      <c r="AL58" s="174"/>
      <c r="AM58" s="174"/>
      <c r="AN58" s="174"/>
      <c r="AO58" s="174"/>
      <c r="AP58" s="174"/>
      <c r="AQ58" s="174"/>
      <c r="AR58" s="174"/>
      <c r="AS58" s="174"/>
    </row>
    <row r="59" spans="1:45" s="163" customFormat="1" x14ac:dyDescent="0.2">
      <c r="A59" s="174">
        <v>813007875</v>
      </c>
      <c r="B59" s="174" t="s">
        <v>240</v>
      </c>
      <c r="C59" s="175">
        <v>44908</v>
      </c>
      <c r="D59" s="176">
        <v>42401</v>
      </c>
      <c r="E59" s="177">
        <v>44895</v>
      </c>
      <c r="F59" s="157">
        <v>56611175</v>
      </c>
      <c r="G59" s="157">
        <v>0</v>
      </c>
      <c r="H59" s="157">
        <v>0</v>
      </c>
      <c r="I59" s="157">
        <v>0</v>
      </c>
      <c r="J59" s="158">
        <v>2642341.48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7">
        <v>0</v>
      </c>
      <c r="R59" s="157">
        <v>0</v>
      </c>
      <c r="S59" s="157">
        <v>7656335</v>
      </c>
      <c r="T59" s="157">
        <v>5180738</v>
      </c>
      <c r="U59" s="157">
        <v>0</v>
      </c>
      <c r="V59" s="157">
        <v>16805384</v>
      </c>
      <c r="W59" s="157">
        <v>24326376.52</v>
      </c>
      <c r="X59" s="155">
        <f t="shared" si="0"/>
        <v>0</v>
      </c>
      <c r="Y59" s="164">
        <v>0</v>
      </c>
      <c r="Z59" s="157"/>
      <c r="AA59" s="157">
        <f t="shared" si="3"/>
        <v>0</v>
      </c>
      <c r="AB59" s="155">
        <f t="shared" si="4"/>
        <v>56611175</v>
      </c>
      <c r="AC59" s="167" t="s">
        <v>56</v>
      </c>
      <c r="AD59" s="174">
        <v>8195</v>
      </c>
      <c r="AE59" s="174" t="s">
        <v>62</v>
      </c>
      <c r="AF59" s="168">
        <v>2</v>
      </c>
      <c r="AG59" s="186" t="s">
        <v>71</v>
      </c>
      <c r="AH59" s="170" t="s">
        <v>25</v>
      </c>
      <c r="AI59" s="175"/>
      <c r="AJ59" s="175"/>
      <c r="AK59" s="174"/>
      <c r="AL59" s="174"/>
      <c r="AM59" s="174"/>
      <c r="AN59" s="174"/>
      <c r="AO59" s="174"/>
      <c r="AP59" s="174"/>
      <c r="AQ59" s="174"/>
      <c r="AR59" s="174"/>
      <c r="AS59" s="174"/>
    </row>
    <row r="60" spans="1:45" s="163" customFormat="1" x14ac:dyDescent="0.2">
      <c r="A60" s="174">
        <v>900481014</v>
      </c>
      <c r="B60" s="174" t="s">
        <v>241</v>
      </c>
      <c r="C60" s="175">
        <v>44908</v>
      </c>
      <c r="D60" s="176">
        <v>44743</v>
      </c>
      <c r="E60" s="177">
        <v>44895</v>
      </c>
      <c r="F60" s="157">
        <v>784913172.45000005</v>
      </c>
      <c r="G60" s="157">
        <v>0</v>
      </c>
      <c r="H60" s="157">
        <v>0</v>
      </c>
      <c r="I60" s="157">
        <v>0</v>
      </c>
      <c r="J60" s="158">
        <v>697897054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7">
        <v>0</v>
      </c>
      <c r="R60" s="157">
        <v>0</v>
      </c>
      <c r="S60" s="157">
        <v>5837095</v>
      </c>
      <c r="T60" s="157">
        <v>0</v>
      </c>
      <c r="U60" s="157">
        <v>0</v>
      </c>
      <c r="V60" s="157">
        <v>0</v>
      </c>
      <c r="W60" s="157">
        <v>81179023.450000048</v>
      </c>
      <c r="X60" s="155">
        <f t="shared" si="0"/>
        <v>0</v>
      </c>
      <c r="Y60" s="164">
        <v>0</v>
      </c>
      <c r="Z60" s="157">
        <v>0</v>
      </c>
      <c r="AA60" s="157">
        <f t="shared" si="3"/>
        <v>0</v>
      </c>
      <c r="AB60" s="155">
        <f t="shared" si="4"/>
        <v>784913172.45000005</v>
      </c>
      <c r="AC60" s="167" t="s">
        <v>41</v>
      </c>
      <c r="AD60" s="174">
        <v>8204</v>
      </c>
      <c r="AE60" s="174" t="s">
        <v>62</v>
      </c>
      <c r="AF60" s="168">
        <v>2</v>
      </c>
      <c r="AG60" s="186" t="s">
        <v>71</v>
      </c>
      <c r="AH60" s="170" t="s">
        <v>25</v>
      </c>
      <c r="AI60" s="175"/>
      <c r="AJ60" s="175">
        <v>43465</v>
      </c>
      <c r="AK60" s="174"/>
      <c r="AL60" s="174"/>
      <c r="AM60" s="174"/>
      <c r="AN60" s="174"/>
      <c r="AO60" s="174"/>
      <c r="AP60" s="174"/>
      <c r="AQ60" s="174"/>
      <c r="AR60" s="174"/>
      <c r="AS60" s="174"/>
    </row>
    <row r="61" spans="1:45" s="163" customFormat="1" x14ac:dyDescent="0.2">
      <c r="A61" s="174">
        <v>900008882</v>
      </c>
      <c r="B61" s="174" t="s">
        <v>242</v>
      </c>
      <c r="C61" s="175">
        <v>44909</v>
      </c>
      <c r="D61" s="176">
        <v>42248</v>
      </c>
      <c r="E61" s="177">
        <v>44895</v>
      </c>
      <c r="F61" s="157">
        <v>29769820</v>
      </c>
      <c r="G61" s="157">
        <v>0</v>
      </c>
      <c r="H61" s="157">
        <v>0</v>
      </c>
      <c r="I61" s="157">
        <v>0</v>
      </c>
      <c r="J61" s="158">
        <v>8181472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7">
        <v>927080</v>
      </c>
      <c r="R61" s="157">
        <v>0</v>
      </c>
      <c r="S61" s="157">
        <v>446706</v>
      </c>
      <c r="T61" s="157">
        <v>5033353</v>
      </c>
      <c r="U61" s="157">
        <v>0</v>
      </c>
      <c r="V61" s="157">
        <v>10798719</v>
      </c>
      <c r="W61" s="157">
        <v>4382490</v>
      </c>
      <c r="X61" s="155">
        <f t="shared" si="0"/>
        <v>0</v>
      </c>
      <c r="Y61" s="164">
        <v>0</v>
      </c>
      <c r="Z61" s="157">
        <v>0</v>
      </c>
      <c r="AA61" s="157">
        <f t="shared" si="3"/>
        <v>0</v>
      </c>
      <c r="AB61" s="155">
        <f t="shared" si="4"/>
        <v>29769820</v>
      </c>
      <c r="AC61" s="167" t="s">
        <v>19</v>
      </c>
      <c r="AD61" s="174">
        <v>8237</v>
      </c>
      <c r="AE61" s="174" t="s">
        <v>62</v>
      </c>
      <c r="AF61" s="168">
        <v>2</v>
      </c>
      <c r="AG61" s="186" t="s">
        <v>71</v>
      </c>
      <c r="AH61" s="170" t="s">
        <v>25</v>
      </c>
      <c r="AI61" s="175"/>
      <c r="AJ61" s="175">
        <v>42004</v>
      </c>
      <c r="AK61" s="174"/>
      <c r="AL61" s="174"/>
      <c r="AM61" s="174"/>
      <c r="AN61" s="174"/>
      <c r="AO61" s="174"/>
      <c r="AP61" s="174"/>
      <c r="AQ61" s="174"/>
      <c r="AR61" s="174"/>
      <c r="AS61" s="174"/>
    </row>
    <row r="62" spans="1:45" s="163" customFormat="1" x14ac:dyDescent="0.2">
      <c r="A62" s="174">
        <v>822001570</v>
      </c>
      <c r="B62" s="174" t="s">
        <v>121</v>
      </c>
      <c r="C62" s="175">
        <v>44910</v>
      </c>
      <c r="D62" s="176">
        <v>44256</v>
      </c>
      <c r="E62" s="177">
        <v>44895</v>
      </c>
      <c r="F62" s="157">
        <v>17194248</v>
      </c>
      <c r="G62" s="157">
        <v>0</v>
      </c>
      <c r="H62" s="157">
        <v>0</v>
      </c>
      <c r="I62" s="157">
        <v>0</v>
      </c>
      <c r="J62" s="158">
        <v>356120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7">
        <v>0</v>
      </c>
      <c r="R62" s="157">
        <v>0</v>
      </c>
      <c r="S62" s="157">
        <v>35707</v>
      </c>
      <c r="T62" s="157">
        <v>6366925</v>
      </c>
      <c r="U62" s="157">
        <v>0</v>
      </c>
      <c r="V62" s="157">
        <v>0</v>
      </c>
      <c r="W62" s="157">
        <v>10435496</v>
      </c>
      <c r="X62" s="155">
        <f t="shared" si="0"/>
        <v>0</v>
      </c>
      <c r="Y62" s="164">
        <v>0</v>
      </c>
      <c r="Z62" s="157">
        <v>0</v>
      </c>
      <c r="AA62" s="157">
        <f t="shared" si="3"/>
        <v>0</v>
      </c>
      <c r="AB62" s="155">
        <f t="shared" si="4"/>
        <v>17194248</v>
      </c>
      <c r="AC62" s="167" t="s">
        <v>56</v>
      </c>
      <c r="AD62" s="174">
        <v>8264</v>
      </c>
      <c r="AE62" s="174" t="s">
        <v>62</v>
      </c>
      <c r="AF62" s="168">
        <v>2</v>
      </c>
      <c r="AG62" s="170" t="s">
        <v>72</v>
      </c>
      <c r="AH62" s="170" t="s">
        <v>25</v>
      </c>
      <c r="AI62" s="175"/>
      <c r="AJ62" s="175">
        <v>43830</v>
      </c>
      <c r="AK62" s="174"/>
      <c r="AL62" s="174"/>
      <c r="AM62" s="174"/>
      <c r="AN62" s="174"/>
      <c r="AO62" s="174"/>
      <c r="AP62" s="174"/>
      <c r="AQ62" s="174"/>
      <c r="AR62" s="174"/>
      <c r="AS62" s="174"/>
    </row>
    <row r="63" spans="1:45" s="163" customFormat="1" x14ac:dyDescent="0.2">
      <c r="A63" s="174">
        <v>822001570</v>
      </c>
      <c r="B63" s="174" t="s">
        <v>121</v>
      </c>
      <c r="C63" s="175">
        <v>44910</v>
      </c>
      <c r="D63" s="176">
        <v>44256</v>
      </c>
      <c r="E63" s="177">
        <v>44895</v>
      </c>
      <c r="F63" s="157">
        <v>16337546</v>
      </c>
      <c r="G63" s="157">
        <v>0</v>
      </c>
      <c r="H63" s="157">
        <v>0</v>
      </c>
      <c r="I63" s="157">
        <v>0</v>
      </c>
      <c r="J63" s="158">
        <v>930068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7">
        <v>0</v>
      </c>
      <c r="R63" s="157">
        <v>0</v>
      </c>
      <c r="S63" s="157">
        <v>3011192</v>
      </c>
      <c r="T63" s="157">
        <v>8368620</v>
      </c>
      <c r="U63" s="157">
        <v>0</v>
      </c>
      <c r="V63" s="157">
        <v>0</v>
      </c>
      <c r="W63" s="157">
        <v>4027666</v>
      </c>
      <c r="X63" s="155">
        <f t="shared" si="0"/>
        <v>0</v>
      </c>
      <c r="Y63" s="164">
        <v>0</v>
      </c>
      <c r="Z63" s="157">
        <v>0</v>
      </c>
      <c r="AA63" s="157">
        <f t="shared" si="3"/>
        <v>0</v>
      </c>
      <c r="AB63" s="155">
        <f t="shared" si="4"/>
        <v>16337546</v>
      </c>
      <c r="AC63" s="167" t="s">
        <v>56</v>
      </c>
      <c r="AD63" s="174">
        <v>8268</v>
      </c>
      <c r="AE63" s="174" t="s">
        <v>62</v>
      </c>
      <c r="AF63" s="168">
        <v>2</v>
      </c>
      <c r="AG63" s="186" t="s">
        <v>71</v>
      </c>
      <c r="AH63" s="170" t="s">
        <v>25</v>
      </c>
      <c r="AI63" s="175"/>
      <c r="AJ63" s="175">
        <v>43830</v>
      </c>
      <c r="AK63" s="174"/>
      <c r="AL63" s="174"/>
      <c r="AM63" s="174"/>
      <c r="AN63" s="174"/>
      <c r="AO63" s="174"/>
      <c r="AP63" s="174"/>
      <c r="AQ63" s="174"/>
      <c r="AR63" s="174"/>
      <c r="AS63" s="174"/>
    </row>
    <row r="64" spans="1:45" s="163" customFormat="1" x14ac:dyDescent="0.2">
      <c r="A64" s="174">
        <v>900264094</v>
      </c>
      <c r="B64" s="174" t="s">
        <v>243</v>
      </c>
      <c r="C64" s="175">
        <v>44910</v>
      </c>
      <c r="D64" s="176">
        <v>44256</v>
      </c>
      <c r="E64" s="177">
        <v>44895</v>
      </c>
      <c r="F64" s="157">
        <v>1732243808</v>
      </c>
      <c r="G64" s="157">
        <v>0</v>
      </c>
      <c r="H64" s="157">
        <v>0</v>
      </c>
      <c r="I64" s="157">
        <v>0</v>
      </c>
      <c r="J64" s="158">
        <v>1371321708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7">
        <v>57425286</v>
      </c>
      <c r="R64" s="157">
        <v>0</v>
      </c>
      <c r="S64" s="157">
        <v>1154145</v>
      </c>
      <c r="T64" s="157">
        <v>11466549</v>
      </c>
      <c r="U64" s="157">
        <v>0</v>
      </c>
      <c r="V64" s="157">
        <v>50071238</v>
      </c>
      <c r="W64" s="157">
        <v>240804882</v>
      </c>
      <c r="X64" s="155">
        <f t="shared" si="0"/>
        <v>0</v>
      </c>
      <c r="Y64" s="164">
        <v>0</v>
      </c>
      <c r="Z64" s="157">
        <v>0</v>
      </c>
      <c r="AA64" s="157">
        <f t="shared" si="3"/>
        <v>0</v>
      </c>
      <c r="AB64" s="155">
        <f t="shared" si="4"/>
        <v>1732243808</v>
      </c>
      <c r="AC64" s="167" t="s">
        <v>19</v>
      </c>
      <c r="AD64" s="174">
        <v>8273</v>
      </c>
      <c r="AE64" s="174" t="s">
        <v>62</v>
      </c>
      <c r="AF64" s="168">
        <v>2</v>
      </c>
      <c r="AG64" s="186" t="s">
        <v>71</v>
      </c>
      <c r="AH64" s="170" t="s">
        <v>25</v>
      </c>
      <c r="AI64" s="175"/>
      <c r="AJ64" s="175">
        <v>43830</v>
      </c>
      <c r="AK64" s="174"/>
      <c r="AL64" s="174"/>
      <c r="AM64" s="174"/>
      <c r="AN64" s="174"/>
      <c r="AO64" s="174"/>
      <c r="AP64" s="174"/>
      <c r="AQ64" s="174"/>
      <c r="AR64" s="174"/>
      <c r="AS64" s="174"/>
    </row>
    <row r="65" spans="1:45" s="163" customFormat="1" x14ac:dyDescent="0.2">
      <c r="A65" s="174">
        <v>813005431</v>
      </c>
      <c r="B65" s="174" t="s">
        <v>244</v>
      </c>
      <c r="C65" s="175">
        <v>44911</v>
      </c>
      <c r="D65" s="176">
        <v>44256</v>
      </c>
      <c r="E65" s="177">
        <v>44895</v>
      </c>
      <c r="F65" s="157">
        <v>194591697</v>
      </c>
      <c r="G65" s="157">
        <v>0</v>
      </c>
      <c r="H65" s="157">
        <v>0</v>
      </c>
      <c r="I65" s="157">
        <v>0</v>
      </c>
      <c r="J65" s="158">
        <v>24942361</v>
      </c>
      <c r="K65" s="158">
        <v>0</v>
      </c>
      <c r="L65" s="158">
        <v>0</v>
      </c>
      <c r="M65" s="158">
        <v>2697474</v>
      </c>
      <c r="N65" s="158">
        <v>236015</v>
      </c>
      <c r="O65" s="158">
        <v>0</v>
      </c>
      <c r="P65" s="158">
        <v>0</v>
      </c>
      <c r="Q65" s="157">
        <v>14169349</v>
      </c>
      <c r="R65" s="157">
        <v>0</v>
      </c>
      <c r="S65" s="157">
        <v>38375578</v>
      </c>
      <c r="T65" s="157">
        <v>102234193</v>
      </c>
      <c r="U65" s="157">
        <v>0</v>
      </c>
      <c r="V65" s="157">
        <v>9024532</v>
      </c>
      <c r="W65" s="157">
        <v>2912195</v>
      </c>
      <c r="X65" s="155">
        <f t="shared" si="0"/>
        <v>0</v>
      </c>
      <c r="Y65" s="164">
        <v>0</v>
      </c>
      <c r="Z65" s="157">
        <v>1617</v>
      </c>
      <c r="AA65" s="157">
        <f t="shared" si="3"/>
        <v>1617</v>
      </c>
      <c r="AB65" s="155">
        <f t="shared" si="4"/>
        <v>194590080</v>
      </c>
      <c r="AC65" s="167" t="s">
        <v>19</v>
      </c>
      <c r="AD65" s="174">
        <v>8282</v>
      </c>
      <c r="AE65" s="174" t="s">
        <v>62</v>
      </c>
      <c r="AF65" s="168">
        <v>2</v>
      </c>
      <c r="AG65" s="186" t="s">
        <v>71</v>
      </c>
      <c r="AH65" s="170" t="s">
        <v>25</v>
      </c>
      <c r="AI65" s="175"/>
      <c r="AJ65" s="175"/>
      <c r="AK65" s="174"/>
      <c r="AL65" s="174"/>
      <c r="AM65" s="174"/>
      <c r="AN65" s="174"/>
      <c r="AO65" s="174"/>
      <c r="AP65" s="174"/>
      <c r="AQ65" s="174"/>
      <c r="AR65" s="174"/>
      <c r="AS65" s="174"/>
    </row>
    <row r="66" spans="1:45" s="163" customFormat="1" x14ac:dyDescent="0.2">
      <c r="A66" s="174">
        <v>800006850</v>
      </c>
      <c r="B66" s="174" t="s">
        <v>101</v>
      </c>
      <c r="C66" s="175">
        <v>44914</v>
      </c>
      <c r="D66" s="176">
        <v>44256</v>
      </c>
      <c r="E66" s="177">
        <v>44408</v>
      </c>
      <c r="F66" s="157">
        <v>789959261</v>
      </c>
      <c r="G66" s="157">
        <v>2634844</v>
      </c>
      <c r="H66" s="157">
        <v>0</v>
      </c>
      <c r="I66" s="157">
        <v>0</v>
      </c>
      <c r="J66" s="158">
        <v>567</v>
      </c>
      <c r="K66" s="158">
        <v>0</v>
      </c>
      <c r="L66" s="158">
        <v>0</v>
      </c>
      <c r="M66" s="158">
        <v>220556</v>
      </c>
      <c r="N66" s="158">
        <v>117100</v>
      </c>
      <c r="O66" s="158">
        <v>0</v>
      </c>
      <c r="P66" s="158">
        <v>0</v>
      </c>
      <c r="Q66" s="157">
        <v>2045445</v>
      </c>
      <c r="R66" s="157">
        <v>0</v>
      </c>
      <c r="S66" s="157">
        <v>0</v>
      </c>
      <c r="T66" s="157">
        <v>0</v>
      </c>
      <c r="U66" s="157">
        <v>0</v>
      </c>
      <c r="V66" s="157">
        <v>0</v>
      </c>
      <c r="W66" s="157">
        <v>784940749</v>
      </c>
      <c r="X66" s="155">
        <f t="shared" ref="X66:X129" si="5">+F66-SUM(G66:W66)</f>
        <v>0</v>
      </c>
      <c r="Y66" s="164">
        <v>0</v>
      </c>
      <c r="Z66" s="157">
        <v>0</v>
      </c>
      <c r="AA66" s="157">
        <f t="shared" si="3"/>
        <v>0</v>
      </c>
      <c r="AB66" s="155">
        <f t="shared" si="4"/>
        <v>789959261</v>
      </c>
      <c r="AC66" s="167" t="s">
        <v>56</v>
      </c>
      <c r="AD66" s="174">
        <v>8317</v>
      </c>
      <c r="AE66" s="174" t="s">
        <v>62</v>
      </c>
      <c r="AF66" s="168">
        <v>2</v>
      </c>
      <c r="AG66" s="170" t="s">
        <v>72</v>
      </c>
      <c r="AH66" s="170" t="s">
        <v>25</v>
      </c>
      <c r="AI66" s="175"/>
      <c r="AJ66" s="175"/>
      <c r="AK66" s="174"/>
      <c r="AL66" s="174"/>
      <c r="AM66" s="174"/>
      <c r="AN66" s="174"/>
      <c r="AO66" s="174"/>
      <c r="AP66" s="174"/>
      <c r="AQ66" s="174"/>
      <c r="AR66" s="174"/>
      <c r="AS66" s="174"/>
    </row>
    <row r="67" spans="1:45" s="163" customFormat="1" x14ac:dyDescent="0.2">
      <c r="A67" s="174">
        <v>824000462</v>
      </c>
      <c r="B67" s="174" t="s">
        <v>245</v>
      </c>
      <c r="C67" s="175">
        <v>44914</v>
      </c>
      <c r="D67" s="176">
        <v>42948</v>
      </c>
      <c r="E67" s="177">
        <v>44895</v>
      </c>
      <c r="F67" s="157">
        <v>23087392</v>
      </c>
      <c r="G67" s="157">
        <v>0</v>
      </c>
      <c r="H67" s="157">
        <v>0</v>
      </c>
      <c r="I67" s="157">
        <v>0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7">
        <v>820747</v>
      </c>
      <c r="R67" s="157">
        <v>0</v>
      </c>
      <c r="S67" s="157">
        <v>5486322</v>
      </c>
      <c r="T67" s="157">
        <v>3540105</v>
      </c>
      <c r="U67" s="157">
        <v>0</v>
      </c>
      <c r="V67" s="157">
        <v>6003232</v>
      </c>
      <c r="W67" s="157">
        <v>7236986</v>
      </c>
      <c r="X67" s="155">
        <f t="shared" si="5"/>
        <v>0</v>
      </c>
      <c r="Y67" s="164">
        <v>0</v>
      </c>
      <c r="Z67" s="157">
        <v>0</v>
      </c>
      <c r="AA67" s="157">
        <f t="shared" si="3"/>
        <v>0</v>
      </c>
      <c r="AB67" s="155">
        <f t="shared" si="4"/>
        <v>23087392</v>
      </c>
      <c r="AC67" s="167" t="s">
        <v>56</v>
      </c>
      <c r="AD67" s="174">
        <v>8319</v>
      </c>
      <c r="AE67" s="174" t="s">
        <v>62</v>
      </c>
      <c r="AF67" s="168">
        <v>2</v>
      </c>
      <c r="AG67" s="186" t="s">
        <v>71</v>
      </c>
      <c r="AH67" s="170" t="s">
        <v>25</v>
      </c>
      <c r="AI67" s="175"/>
      <c r="AJ67" s="175"/>
      <c r="AK67" s="174"/>
      <c r="AL67" s="174"/>
      <c r="AM67" s="174"/>
      <c r="AN67" s="174"/>
      <c r="AO67" s="174"/>
      <c r="AP67" s="174"/>
      <c r="AQ67" s="174"/>
      <c r="AR67" s="174"/>
      <c r="AS67" s="174"/>
    </row>
    <row r="68" spans="1:45" s="163" customFormat="1" x14ac:dyDescent="0.2">
      <c r="A68" s="174">
        <v>900959048</v>
      </c>
      <c r="B68" s="174" t="s">
        <v>44</v>
      </c>
      <c r="C68" s="175">
        <v>44914</v>
      </c>
      <c r="D68" s="176">
        <v>42856</v>
      </c>
      <c r="E68" s="177">
        <v>44895</v>
      </c>
      <c r="F68" s="157">
        <v>904700054.69000006</v>
      </c>
      <c r="G68" s="157">
        <v>14063295.630000001</v>
      </c>
      <c r="H68" s="157">
        <v>0</v>
      </c>
      <c r="I68" s="157">
        <v>0</v>
      </c>
      <c r="J68" s="158">
        <v>133160080.37</v>
      </c>
      <c r="K68" s="158">
        <v>0</v>
      </c>
      <c r="L68" s="158">
        <v>27430315</v>
      </c>
      <c r="M68" s="158">
        <v>18453655</v>
      </c>
      <c r="N68" s="158">
        <v>0</v>
      </c>
      <c r="O68" s="158">
        <v>0</v>
      </c>
      <c r="P68" s="158">
        <v>0</v>
      </c>
      <c r="Q68" s="157">
        <v>88107390</v>
      </c>
      <c r="R68" s="157">
        <v>0</v>
      </c>
      <c r="S68" s="157">
        <v>49796722</v>
      </c>
      <c r="T68" s="157">
        <v>265962756</v>
      </c>
      <c r="U68" s="157">
        <v>0</v>
      </c>
      <c r="V68" s="157">
        <v>42069443.689999998</v>
      </c>
      <c r="W68" s="157">
        <v>265656397</v>
      </c>
      <c r="X68" s="155">
        <f t="shared" si="5"/>
        <v>0</v>
      </c>
      <c r="Y68" s="164">
        <v>0</v>
      </c>
      <c r="Z68" s="157">
        <v>0</v>
      </c>
      <c r="AA68" s="157">
        <f t="shared" si="3"/>
        <v>0</v>
      </c>
      <c r="AB68" s="155">
        <f t="shared" si="4"/>
        <v>904700054.69000006</v>
      </c>
      <c r="AC68" s="167" t="s">
        <v>55</v>
      </c>
      <c r="AD68" s="174">
        <v>8329</v>
      </c>
      <c r="AE68" s="174" t="s">
        <v>62</v>
      </c>
      <c r="AF68" s="168">
        <v>2</v>
      </c>
      <c r="AG68" s="170" t="s">
        <v>72</v>
      </c>
      <c r="AH68" s="170" t="s">
        <v>25</v>
      </c>
      <c r="AI68" s="175"/>
      <c r="AJ68" s="175"/>
      <c r="AK68" s="174"/>
      <c r="AL68" s="174"/>
      <c r="AM68" s="174"/>
      <c r="AN68" s="174"/>
      <c r="AO68" s="174"/>
      <c r="AP68" s="174"/>
      <c r="AQ68" s="174"/>
      <c r="AR68" s="174"/>
      <c r="AS68" s="174"/>
    </row>
    <row r="69" spans="1:45" s="163" customFormat="1" x14ac:dyDescent="0.2">
      <c r="A69" s="174">
        <v>900145579</v>
      </c>
      <c r="B69" s="174" t="s">
        <v>246</v>
      </c>
      <c r="C69" s="175">
        <v>44915</v>
      </c>
      <c r="D69" s="176">
        <v>42401</v>
      </c>
      <c r="E69" s="177">
        <v>44895</v>
      </c>
      <c r="F69" s="157">
        <v>13697294</v>
      </c>
      <c r="G69" s="157">
        <v>0</v>
      </c>
      <c r="H69" s="157">
        <v>0</v>
      </c>
      <c r="I69" s="157">
        <v>0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7">
        <v>0</v>
      </c>
      <c r="R69" s="157">
        <v>0</v>
      </c>
      <c r="S69" s="157">
        <v>915851</v>
      </c>
      <c r="T69" s="157">
        <v>1492156</v>
      </c>
      <c r="U69" s="157">
        <v>35100</v>
      </c>
      <c r="V69" s="157">
        <v>1777361</v>
      </c>
      <c r="W69" s="157">
        <v>9476826</v>
      </c>
      <c r="X69" s="155">
        <f t="shared" si="5"/>
        <v>0</v>
      </c>
      <c r="Y69" s="164">
        <v>0</v>
      </c>
      <c r="Z69" s="157">
        <v>0</v>
      </c>
      <c r="AA69" s="157">
        <f t="shared" si="3"/>
        <v>0</v>
      </c>
      <c r="AB69" s="155">
        <f t="shared" si="4"/>
        <v>13697294</v>
      </c>
      <c r="AC69" s="167" t="s">
        <v>56</v>
      </c>
      <c r="AD69" s="174">
        <v>8343</v>
      </c>
      <c r="AE69" s="174" t="s">
        <v>62</v>
      </c>
      <c r="AF69" s="168">
        <v>2</v>
      </c>
      <c r="AG69" s="186" t="s">
        <v>71</v>
      </c>
      <c r="AH69" s="170" t="s">
        <v>25</v>
      </c>
      <c r="AI69" s="175"/>
      <c r="AJ69" s="175"/>
      <c r="AK69" s="174"/>
      <c r="AL69" s="174"/>
      <c r="AM69" s="174"/>
      <c r="AN69" s="174"/>
      <c r="AO69" s="174"/>
      <c r="AP69" s="174"/>
      <c r="AQ69" s="174"/>
      <c r="AR69" s="174"/>
      <c r="AS69" s="174"/>
    </row>
    <row r="70" spans="1:45" s="163" customFormat="1" x14ac:dyDescent="0.2">
      <c r="A70" s="174">
        <v>890701490</v>
      </c>
      <c r="B70" s="174" t="s">
        <v>178</v>
      </c>
      <c r="C70" s="175">
        <v>44915</v>
      </c>
      <c r="D70" s="176">
        <v>42948</v>
      </c>
      <c r="E70" s="177">
        <v>44895</v>
      </c>
      <c r="F70" s="157">
        <v>59462535</v>
      </c>
      <c r="G70" s="157">
        <v>1294909.25</v>
      </c>
      <c r="H70" s="157">
        <v>0</v>
      </c>
      <c r="I70" s="157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7">
        <v>506996</v>
      </c>
      <c r="R70" s="157">
        <v>0</v>
      </c>
      <c r="S70" s="157">
        <v>690028</v>
      </c>
      <c r="T70" s="157">
        <v>6852116</v>
      </c>
      <c r="U70" s="157">
        <v>0</v>
      </c>
      <c r="V70" s="157">
        <v>9724482</v>
      </c>
      <c r="W70" s="157">
        <v>40394003.75</v>
      </c>
      <c r="X70" s="155">
        <f t="shared" si="5"/>
        <v>0</v>
      </c>
      <c r="Y70" s="164">
        <v>0</v>
      </c>
      <c r="Z70" s="157">
        <v>0</v>
      </c>
      <c r="AA70" s="157">
        <f t="shared" si="3"/>
        <v>0</v>
      </c>
      <c r="AB70" s="155">
        <f t="shared" si="4"/>
        <v>59462535</v>
      </c>
      <c r="AC70" s="167" t="s">
        <v>56</v>
      </c>
      <c r="AD70" s="174">
        <v>8350</v>
      </c>
      <c r="AE70" s="174" t="s">
        <v>62</v>
      </c>
      <c r="AF70" s="168">
        <v>2</v>
      </c>
      <c r="AG70" s="186" t="s">
        <v>71</v>
      </c>
      <c r="AH70" s="170" t="s">
        <v>25</v>
      </c>
      <c r="AI70" s="175"/>
      <c r="AJ70" s="175"/>
      <c r="AK70" s="174"/>
      <c r="AL70" s="174"/>
      <c r="AM70" s="174"/>
      <c r="AN70" s="174"/>
      <c r="AO70" s="174"/>
      <c r="AP70" s="174"/>
      <c r="AQ70" s="174"/>
      <c r="AR70" s="174"/>
      <c r="AS70" s="174"/>
    </row>
    <row r="71" spans="1:45" s="163" customFormat="1" x14ac:dyDescent="0.2">
      <c r="A71" s="174">
        <v>815000316</v>
      </c>
      <c r="B71" s="174" t="s">
        <v>247</v>
      </c>
      <c r="C71" s="175">
        <v>44914</v>
      </c>
      <c r="D71" s="176">
        <v>41730</v>
      </c>
      <c r="E71" s="177">
        <v>44895</v>
      </c>
      <c r="F71" s="157">
        <v>19311562</v>
      </c>
      <c r="G71" s="157">
        <v>0</v>
      </c>
      <c r="H71" s="157">
        <v>0</v>
      </c>
      <c r="I71" s="157">
        <v>0</v>
      </c>
      <c r="J71" s="158">
        <v>8514</v>
      </c>
      <c r="K71" s="158">
        <v>0</v>
      </c>
      <c r="L71" s="158">
        <v>0</v>
      </c>
      <c r="M71" s="158">
        <v>37032</v>
      </c>
      <c r="N71" s="158">
        <v>395100</v>
      </c>
      <c r="O71" s="158">
        <v>0</v>
      </c>
      <c r="P71" s="158">
        <v>0</v>
      </c>
      <c r="Q71" s="157">
        <v>379400</v>
      </c>
      <c r="R71" s="157">
        <v>0</v>
      </c>
      <c r="S71" s="157">
        <v>5344504</v>
      </c>
      <c r="T71" s="157">
        <v>7243969</v>
      </c>
      <c r="U71" s="157">
        <v>0</v>
      </c>
      <c r="V71" s="157">
        <v>2691792</v>
      </c>
      <c r="W71" s="157">
        <v>3211251</v>
      </c>
      <c r="X71" s="155">
        <f t="shared" si="5"/>
        <v>0</v>
      </c>
      <c r="Y71" s="164">
        <v>0</v>
      </c>
      <c r="Z71" s="157">
        <v>0</v>
      </c>
      <c r="AA71" s="157">
        <f t="shared" si="3"/>
        <v>0</v>
      </c>
      <c r="AB71" s="155">
        <f t="shared" si="4"/>
        <v>19311562</v>
      </c>
      <c r="AC71" s="167" t="s">
        <v>56</v>
      </c>
      <c r="AD71" s="174">
        <v>8360</v>
      </c>
      <c r="AE71" s="174" t="s">
        <v>62</v>
      </c>
      <c r="AF71" s="168">
        <v>2</v>
      </c>
      <c r="AG71" s="186" t="s">
        <v>71</v>
      </c>
      <c r="AH71" s="170" t="s">
        <v>25</v>
      </c>
      <c r="AI71" s="175"/>
      <c r="AJ71" s="175"/>
      <c r="AK71" s="174"/>
      <c r="AL71" s="174"/>
      <c r="AM71" s="174"/>
      <c r="AN71" s="174"/>
      <c r="AO71" s="174"/>
      <c r="AP71" s="174"/>
      <c r="AQ71" s="174"/>
      <c r="AR71" s="174"/>
      <c r="AS71" s="174"/>
    </row>
    <row r="72" spans="1:45" s="163" customFormat="1" x14ac:dyDescent="0.2">
      <c r="A72" s="174">
        <v>800223618</v>
      </c>
      <c r="B72" s="174" t="s">
        <v>248</v>
      </c>
      <c r="C72" s="175">
        <v>44916</v>
      </c>
      <c r="D72" s="176">
        <v>44378</v>
      </c>
      <c r="E72" s="177">
        <v>44895</v>
      </c>
      <c r="F72" s="157">
        <v>559962418</v>
      </c>
      <c r="G72" s="157">
        <v>1987440</v>
      </c>
      <c r="H72" s="157">
        <v>0</v>
      </c>
      <c r="I72" s="157">
        <v>0</v>
      </c>
      <c r="J72" s="158">
        <v>107119501.36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7">
        <v>26592683</v>
      </c>
      <c r="R72" s="157">
        <v>0</v>
      </c>
      <c r="S72" s="157">
        <v>89502040</v>
      </c>
      <c r="T72" s="157">
        <v>0</v>
      </c>
      <c r="U72" s="157">
        <v>0</v>
      </c>
      <c r="V72" s="157">
        <v>3749663</v>
      </c>
      <c r="W72" s="157">
        <v>331011090.63999999</v>
      </c>
      <c r="X72" s="155">
        <f t="shared" si="5"/>
        <v>0</v>
      </c>
      <c r="Y72" s="164">
        <v>0</v>
      </c>
      <c r="Z72" s="157">
        <v>0</v>
      </c>
      <c r="AA72" s="157">
        <f t="shared" si="3"/>
        <v>0</v>
      </c>
      <c r="AB72" s="155">
        <f t="shared" si="4"/>
        <v>559962418</v>
      </c>
      <c r="AC72" s="167" t="s">
        <v>19</v>
      </c>
      <c r="AD72" s="174">
        <v>8370</v>
      </c>
      <c r="AE72" s="174" t="s">
        <v>62</v>
      </c>
      <c r="AF72" s="168">
        <v>2</v>
      </c>
      <c r="AG72" s="186" t="s">
        <v>71</v>
      </c>
      <c r="AH72" s="170" t="s">
        <v>25</v>
      </c>
      <c r="AI72" s="175"/>
      <c r="AJ72" s="175"/>
      <c r="AK72" s="174"/>
      <c r="AL72" s="174"/>
      <c r="AM72" s="174"/>
      <c r="AN72" s="174"/>
      <c r="AO72" s="174"/>
      <c r="AP72" s="174"/>
      <c r="AQ72" s="174"/>
      <c r="AR72" s="174"/>
      <c r="AS72" s="174"/>
    </row>
    <row r="73" spans="1:45" s="163" customFormat="1" x14ac:dyDescent="0.2">
      <c r="A73" s="174">
        <v>900103925</v>
      </c>
      <c r="B73" s="174" t="s">
        <v>249</v>
      </c>
      <c r="C73" s="175">
        <v>44917</v>
      </c>
      <c r="D73" s="176">
        <v>43647</v>
      </c>
      <c r="E73" s="177">
        <v>44895</v>
      </c>
      <c r="F73" s="157">
        <v>2763929363</v>
      </c>
      <c r="G73" s="157">
        <v>585346.99999999988</v>
      </c>
      <c r="H73" s="157">
        <v>0</v>
      </c>
      <c r="I73" s="157">
        <v>0</v>
      </c>
      <c r="J73" s="158">
        <v>2222004531.1700001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7">
        <v>14563706</v>
      </c>
      <c r="R73" s="157">
        <v>0</v>
      </c>
      <c r="S73" s="157">
        <v>1367734</v>
      </c>
      <c r="T73" s="157">
        <v>12840839</v>
      </c>
      <c r="U73" s="157">
        <v>0</v>
      </c>
      <c r="V73" s="157">
        <v>4966271</v>
      </c>
      <c r="W73" s="157">
        <v>507600934.82999992</v>
      </c>
      <c r="X73" s="155">
        <f t="shared" si="5"/>
        <v>0</v>
      </c>
      <c r="Y73" s="164">
        <v>0</v>
      </c>
      <c r="Z73" s="157">
        <v>0</v>
      </c>
      <c r="AA73" s="157">
        <f t="shared" si="3"/>
        <v>0</v>
      </c>
      <c r="AB73" s="155">
        <f t="shared" si="4"/>
        <v>2763929363</v>
      </c>
      <c r="AC73" s="167" t="s">
        <v>19</v>
      </c>
      <c r="AD73" s="174">
        <v>8392</v>
      </c>
      <c r="AE73" s="174" t="s">
        <v>62</v>
      </c>
      <c r="AF73" s="168">
        <v>2</v>
      </c>
      <c r="AG73" s="186" t="s">
        <v>71</v>
      </c>
      <c r="AH73" s="170" t="s">
        <v>25</v>
      </c>
      <c r="AI73" s="175"/>
      <c r="AJ73" s="175">
        <v>43465</v>
      </c>
      <c r="AK73" s="174"/>
      <c r="AL73" s="174"/>
      <c r="AM73" s="174"/>
      <c r="AN73" s="174"/>
      <c r="AO73" s="174"/>
      <c r="AP73" s="174"/>
      <c r="AQ73" s="174"/>
      <c r="AR73" s="174"/>
      <c r="AS73" s="174"/>
    </row>
    <row r="74" spans="1:45" s="163" customFormat="1" x14ac:dyDescent="0.2">
      <c r="A74" s="174">
        <v>900301238</v>
      </c>
      <c r="B74" s="174" t="s">
        <v>250</v>
      </c>
      <c r="C74" s="175">
        <v>44918</v>
      </c>
      <c r="D74" s="176">
        <v>42826</v>
      </c>
      <c r="E74" s="177">
        <v>44834</v>
      </c>
      <c r="F74" s="157">
        <v>2720505778</v>
      </c>
      <c r="G74" s="157">
        <v>0</v>
      </c>
      <c r="H74" s="157">
        <v>0</v>
      </c>
      <c r="I74" s="157">
        <v>0</v>
      </c>
      <c r="J74" s="158">
        <v>1061182383.3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7">
        <v>647986</v>
      </c>
      <c r="R74" s="157">
        <v>0</v>
      </c>
      <c r="S74" s="157">
        <v>0</v>
      </c>
      <c r="T74" s="157">
        <v>24308261</v>
      </c>
      <c r="U74" s="157">
        <v>7012274</v>
      </c>
      <c r="V74" s="157">
        <v>21333771</v>
      </c>
      <c r="W74" s="157">
        <v>1606021102.7</v>
      </c>
      <c r="X74" s="155">
        <f t="shared" si="5"/>
        <v>0</v>
      </c>
      <c r="Y74" s="164">
        <v>0</v>
      </c>
      <c r="Z74" s="157">
        <v>2877091.66</v>
      </c>
      <c r="AA74" s="157">
        <f t="shared" si="3"/>
        <v>2877091.66</v>
      </c>
      <c r="AB74" s="155">
        <f t="shared" si="4"/>
        <v>2717628686.3400002</v>
      </c>
      <c r="AC74" s="167" t="s">
        <v>55</v>
      </c>
      <c r="AD74" s="174">
        <v>8404</v>
      </c>
      <c r="AE74" s="174" t="s">
        <v>62</v>
      </c>
      <c r="AF74" s="168">
        <v>2</v>
      </c>
      <c r="AG74" s="186" t="s">
        <v>72</v>
      </c>
      <c r="AH74" s="170" t="s">
        <v>25</v>
      </c>
      <c r="AI74" s="175"/>
      <c r="AJ74" s="175"/>
      <c r="AK74" s="174"/>
      <c r="AL74" s="174"/>
      <c r="AM74" s="174"/>
      <c r="AN74" s="174"/>
      <c r="AO74" s="174"/>
      <c r="AP74" s="174"/>
      <c r="AQ74" s="174"/>
      <c r="AR74" s="174"/>
      <c r="AS74" s="174"/>
    </row>
    <row r="75" spans="1:45" s="163" customFormat="1" x14ac:dyDescent="0.2">
      <c r="A75" s="174">
        <v>900301238</v>
      </c>
      <c r="B75" s="174" t="s">
        <v>250</v>
      </c>
      <c r="C75" s="175">
        <v>44918</v>
      </c>
      <c r="D75" s="176">
        <v>42826</v>
      </c>
      <c r="E75" s="177">
        <v>44895</v>
      </c>
      <c r="F75" s="157">
        <v>3188613941</v>
      </c>
      <c r="G75" s="157">
        <v>0</v>
      </c>
      <c r="H75" s="157">
        <v>0</v>
      </c>
      <c r="I75" s="157">
        <v>0</v>
      </c>
      <c r="J75" s="158">
        <v>2870805474</v>
      </c>
      <c r="K75" s="158">
        <v>0</v>
      </c>
      <c r="L75" s="158">
        <v>0</v>
      </c>
      <c r="M75" s="158">
        <v>2581860</v>
      </c>
      <c r="N75" s="158">
        <v>0</v>
      </c>
      <c r="O75" s="158">
        <v>0</v>
      </c>
      <c r="P75" s="158">
        <v>0</v>
      </c>
      <c r="Q75" s="157">
        <v>20558424</v>
      </c>
      <c r="R75" s="157">
        <v>0</v>
      </c>
      <c r="S75" s="157">
        <v>0</v>
      </c>
      <c r="T75" s="157">
        <v>81045765</v>
      </c>
      <c r="U75" s="157">
        <v>12703410</v>
      </c>
      <c r="V75" s="157">
        <v>40282155</v>
      </c>
      <c r="W75" s="157">
        <v>160636853</v>
      </c>
      <c r="X75" s="155">
        <f t="shared" si="5"/>
        <v>0</v>
      </c>
      <c r="Y75" s="164">
        <v>0</v>
      </c>
      <c r="Z75" s="157">
        <v>2877091.66</v>
      </c>
      <c r="AA75" s="157">
        <f t="shared" si="3"/>
        <v>2877091.66</v>
      </c>
      <c r="AB75" s="155">
        <f t="shared" si="4"/>
        <v>3185736849.3400002</v>
      </c>
      <c r="AC75" s="167" t="s">
        <v>55</v>
      </c>
      <c r="AD75" s="174">
        <v>8405</v>
      </c>
      <c r="AE75" s="174" t="s">
        <v>62</v>
      </c>
      <c r="AF75" s="168">
        <v>2</v>
      </c>
      <c r="AG75" s="186" t="s">
        <v>71</v>
      </c>
      <c r="AH75" s="170" t="s">
        <v>25</v>
      </c>
      <c r="AI75" s="175"/>
      <c r="AJ75" s="175"/>
      <c r="AK75" s="174"/>
      <c r="AL75" s="174"/>
      <c r="AM75" s="174"/>
      <c r="AN75" s="174"/>
      <c r="AO75" s="174"/>
      <c r="AP75" s="174"/>
      <c r="AQ75" s="174"/>
      <c r="AR75" s="174"/>
      <c r="AS75" s="174"/>
    </row>
    <row r="76" spans="1:45" s="163" customFormat="1" x14ac:dyDescent="0.2">
      <c r="A76" s="174">
        <v>800037244</v>
      </c>
      <c r="B76" s="174" t="s">
        <v>251</v>
      </c>
      <c r="C76" s="175">
        <v>44919</v>
      </c>
      <c r="D76" s="176">
        <v>44866</v>
      </c>
      <c r="E76" s="177">
        <v>44895</v>
      </c>
      <c r="F76" s="157">
        <v>1774527</v>
      </c>
      <c r="G76" s="157">
        <v>0</v>
      </c>
      <c r="H76" s="157">
        <v>0</v>
      </c>
      <c r="I76" s="157">
        <v>0</v>
      </c>
      <c r="J76" s="158">
        <v>201192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7">
        <v>0</v>
      </c>
      <c r="R76" s="157">
        <v>0</v>
      </c>
      <c r="S76" s="157">
        <v>1573335</v>
      </c>
      <c r="T76" s="157">
        <v>0</v>
      </c>
      <c r="U76" s="157">
        <v>0</v>
      </c>
      <c r="V76" s="157">
        <v>0</v>
      </c>
      <c r="W76" s="157">
        <v>0</v>
      </c>
      <c r="X76" s="155">
        <f t="shared" si="5"/>
        <v>0</v>
      </c>
      <c r="Y76" s="164">
        <v>0</v>
      </c>
      <c r="Z76" s="157">
        <v>0</v>
      </c>
      <c r="AA76" s="157">
        <f t="shared" si="3"/>
        <v>0</v>
      </c>
      <c r="AB76" s="155">
        <f t="shared" si="4"/>
        <v>1774527</v>
      </c>
      <c r="AC76" s="167" t="s">
        <v>19</v>
      </c>
      <c r="AD76" s="174">
        <v>8406</v>
      </c>
      <c r="AE76" s="174" t="s">
        <v>62</v>
      </c>
      <c r="AF76" s="168">
        <v>2</v>
      </c>
      <c r="AG76" s="186" t="s">
        <v>71</v>
      </c>
      <c r="AH76" s="170" t="s">
        <v>25</v>
      </c>
      <c r="AI76" s="175"/>
      <c r="AJ76" s="175">
        <v>44561</v>
      </c>
      <c r="AK76" s="174"/>
      <c r="AL76" s="174"/>
      <c r="AM76" s="174"/>
      <c r="AN76" s="174"/>
      <c r="AO76" s="174"/>
      <c r="AP76" s="174"/>
      <c r="AQ76" s="174"/>
      <c r="AR76" s="174"/>
      <c r="AS76" s="174"/>
    </row>
    <row r="77" spans="1:45" s="163" customFormat="1" x14ac:dyDescent="0.2">
      <c r="A77" s="174">
        <v>891408918</v>
      </c>
      <c r="B77" s="174" t="s">
        <v>252</v>
      </c>
      <c r="C77" s="175">
        <v>44919</v>
      </c>
      <c r="D77" s="176">
        <v>43983</v>
      </c>
      <c r="E77" s="177">
        <v>44895</v>
      </c>
      <c r="F77" s="157">
        <v>3773048</v>
      </c>
      <c r="G77" s="157">
        <v>38721</v>
      </c>
      <c r="H77" s="157">
        <v>0</v>
      </c>
      <c r="I77" s="157">
        <v>0</v>
      </c>
      <c r="J77" s="158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8">
        <v>0</v>
      </c>
      <c r="Q77" s="157">
        <v>0</v>
      </c>
      <c r="R77" s="157">
        <v>0</v>
      </c>
      <c r="S77" s="157">
        <v>2802961</v>
      </c>
      <c r="T77" s="157">
        <v>593669</v>
      </c>
      <c r="U77" s="157">
        <v>0</v>
      </c>
      <c r="V77" s="157">
        <v>86512</v>
      </c>
      <c r="W77" s="157">
        <v>251185</v>
      </c>
      <c r="X77" s="155">
        <f t="shared" si="5"/>
        <v>0</v>
      </c>
      <c r="Y77" s="164">
        <v>0</v>
      </c>
      <c r="Z77" s="157">
        <v>0</v>
      </c>
      <c r="AA77" s="157">
        <f t="shared" si="3"/>
        <v>0</v>
      </c>
      <c r="AB77" s="155">
        <f t="shared" si="4"/>
        <v>3773048</v>
      </c>
      <c r="AC77" s="167" t="s">
        <v>56</v>
      </c>
      <c r="AD77" s="174">
        <v>8407</v>
      </c>
      <c r="AE77" s="174" t="s">
        <v>62</v>
      </c>
      <c r="AF77" s="168">
        <v>2</v>
      </c>
      <c r="AG77" s="186" t="s">
        <v>71</v>
      </c>
      <c r="AH77" s="170" t="s">
        <v>25</v>
      </c>
      <c r="AI77" s="175"/>
      <c r="AJ77" s="175"/>
      <c r="AK77" s="174"/>
      <c r="AL77" s="174"/>
      <c r="AM77" s="174"/>
      <c r="AN77" s="174"/>
      <c r="AO77" s="174"/>
      <c r="AP77" s="174"/>
      <c r="AQ77" s="174"/>
      <c r="AR77" s="174"/>
      <c r="AS77" s="174"/>
    </row>
    <row r="78" spans="1:45" s="163" customFormat="1" x14ac:dyDescent="0.2">
      <c r="A78" s="174">
        <v>804006936</v>
      </c>
      <c r="B78" s="174" t="s">
        <v>253</v>
      </c>
      <c r="C78" s="175">
        <v>44921</v>
      </c>
      <c r="D78" s="176">
        <v>44409</v>
      </c>
      <c r="E78" s="177">
        <v>44895</v>
      </c>
      <c r="F78" s="157">
        <v>15350372</v>
      </c>
      <c r="G78" s="157">
        <v>0</v>
      </c>
      <c r="H78" s="157">
        <v>0</v>
      </c>
      <c r="I78" s="157">
        <v>0</v>
      </c>
      <c r="J78" s="158">
        <v>2820283</v>
      </c>
      <c r="K78" s="158">
        <v>0</v>
      </c>
      <c r="L78" s="158">
        <v>0</v>
      </c>
      <c r="M78" s="158">
        <v>0</v>
      </c>
      <c r="N78" s="158">
        <v>680800</v>
      </c>
      <c r="O78" s="158">
        <v>0</v>
      </c>
      <c r="P78" s="158">
        <v>0</v>
      </c>
      <c r="Q78" s="157">
        <v>58500</v>
      </c>
      <c r="R78" s="157">
        <v>0</v>
      </c>
      <c r="S78" s="157">
        <v>3437893</v>
      </c>
      <c r="T78" s="157">
        <v>849900</v>
      </c>
      <c r="U78" s="157">
        <v>0</v>
      </c>
      <c r="V78" s="157">
        <v>68700</v>
      </c>
      <c r="W78" s="157">
        <v>7434296</v>
      </c>
      <c r="X78" s="155">
        <f t="shared" si="5"/>
        <v>0</v>
      </c>
      <c r="Y78" s="164">
        <v>0</v>
      </c>
      <c r="Z78" s="157">
        <v>1458634</v>
      </c>
      <c r="AA78" s="157">
        <f t="shared" si="3"/>
        <v>1458634</v>
      </c>
      <c r="AB78" s="155">
        <f t="shared" si="4"/>
        <v>13891738</v>
      </c>
      <c r="AC78" s="167" t="s">
        <v>56</v>
      </c>
      <c r="AD78" s="174">
        <v>8408</v>
      </c>
      <c r="AE78" s="174" t="s">
        <v>62</v>
      </c>
      <c r="AF78" s="168">
        <v>2</v>
      </c>
      <c r="AG78" s="186" t="s">
        <v>71</v>
      </c>
      <c r="AH78" s="170" t="s">
        <v>25</v>
      </c>
      <c r="AI78" s="175"/>
      <c r="AJ78" s="175">
        <v>44408</v>
      </c>
      <c r="AK78" s="174"/>
      <c r="AL78" s="174"/>
      <c r="AM78" s="174"/>
      <c r="AN78" s="174"/>
      <c r="AO78" s="174"/>
      <c r="AP78" s="174"/>
      <c r="AQ78" s="174"/>
      <c r="AR78" s="174"/>
      <c r="AS78" s="174"/>
    </row>
    <row r="79" spans="1:45" s="163" customFormat="1" x14ac:dyDescent="0.2">
      <c r="A79" s="174">
        <v>813002940</v>
      </c>
      <c r="B79" s="174" t="s">
        <v>254</v>
      </c>
      <c r="C79" s="175">
        <v>44921</v>
      </c>
      <c r="D79" s="176">
        <v>43831</v>
      </c>
      <c r="E79" s="177">
        <v>44895</v>
      </c>
      <c r="F79" s="157">
        <v>25846149.989999998</v>
      </c>
      <c r="G79" s="157">
        <v>0</v>
      </c>
      <c r="H79" s="157">
        <v>0</v>
      </c>
      <c r="I79" s="157">
        <v>0</v>
      </c>
      <c r="J79" s="158">
        <v>11216996.780000001</v>
      </c>
      <c r="K79" s="158">
        <v>0</v>
      </c>
      <c r="L79" s="158">
        <v>0</v>
      </c>
      <c r="M79" s="158">
        <v>152</v>
      </c>
      <c r="N79" s="158">
        <v>3301181</v>
      </c>
      <c r="O79" s="158">
        <v>0</v>
      </c>
      <c r="P79" s="158">
        <v>0</v>
      </c>
      <c r="Q79" s="157">
        <v>1828502</v>
      </c>
      <c r="R79" s="157">
        <v>0</v>
      </c>
      <c r="S79" s="157">
        <v>897665</v>
      </c>
      <c r="T79" s="157">
        <v>3245483</v>
      </c>
      <c r="U79" s="157">
        <v>0</v>
      </c>
      <c r="V79" s="157">
        <v>2283346</v>
      </c>
      <c r="W79" s="157">
        <v>3072824.2099999972</v>
      </c>
      <c r="X79" s="155">
        <f t="shared" si="5"/>
        <v>0</v>
      </c>
      <c r="Y79" s="164">
        <v>0</v>
      </c>
      <c r="Z79" s="157">
        <v>2884887</v>
      </c>
      <c r="AA79" s="157">
        <f t="shared" si="3"/>
        <v>2884887</v>
      </c>
      <c r="AB79" s="155">
        <f t="shared" si="4"/>
        <v>22961262.989999998</v>
      </c>
      <c r="AC79" s="167" t="s">
        <v>56</v>
      </c>
      <c r="AD79" s="174">
        <v>8417</v>
      </c>
      <c r="AE79" s="174" t="s">
        <v>62</v>
      </c>
      <c r="AF79" s="168">
        <v>2</v>
      </c>
      <c r="AG79" s="186" t="s">
        <v>71</v>
      </c>
      <c r="AH79" s="170" t="s">
        <v>25</v>
      </c>
      <c r="AI79" s="175"/>
      <c r="AJ79" s="175"/>
      <c r="AK79" s="174"/>
      <c r="AL79" s="174"/>
      <c r="AM79" s="174"/>
      <c r="AN79" s="174"/>
      <c r="AO79" s="174"/>
      <c r="AP79" s="174"/>
      <c r="AQ79" s="174"/>
      <c r="AR79" s="174"/>
      <c r="AS79" s="174"/>
    </row>
    <row r="80" spans="1:45" s="163" customFormat="1" x14ac:dyDescent="0.2">
      <c r="A80" s="174">
        <v>860041333</v>
      </c>
      <c r="B80" s="174" t="s">
        <v>255</v>
      </c>
      <c r="C80" s="175">
        <v>44921</v>
      </c>
      <c r="D80" s="176">
        <v>40940</v>
      </c>
      <c r="E80" s="177">
        <v>44377</v>
      </c>
      <c r="F80" s="157">
        <v>28390561</v>
      </c>
      <c r="G80" s="157">
        <v>0</v>
      </c>
      <c r="H80" s="157">
        <v>0</v>
      </c>
      <c r="I80" s="157">
        <v>0</v>
      </c>
      <c r="J80" s="158">
        <v>0</v>
      </c>
      <c r="K80" s="158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7">
        <v>0</v>
      </c>
      <c r="R80" s="157">
        <v>0</v>
      </c>
      <c r="S80" s="157">
        <v>7052</v>
      </c>
      <c r="T80" s="157">
        <v>18037816</v>
      </c>
      <c r="U80" s="157">
        <v>0</v>
      </c>
      <c r="V80" s="157">
        <v>3157020</v>
      </c>
      <c r="W80" s="157">
        <v>7188673</v>
      </c>
      <c r="X80" s="155">
        <f t="shared" si="5"/>
        <v>0</v>
      </c>
      <c r="Y80" s="164">
        <v>0</v>
      </c>
      <c r="Z80" s="157">
        <v>0</v>
      </c>
      <c r="AA80" s="157">
        <f t="shared" si="3"/>
        <v>0</v>
      </c>
      <c r="AB80" s="155">
        <f t="shared" si="4"/>
        <v>28390561</v>
      </c>
      <c r="AC80" s="167" t="s">
        <v>19</v>
      </c>
      <c r="AD80" s="174">
        <v>8441</v>
      </c>
      <c r="AE80" s="174" t="s">
        <v>62</v>
      </c>
      <c r="AF80" s="168">
        <v>2</v>
      </c>
      <c r="AG80" s="186" t="s">
        <v>71</v>
      </c>
      <c r="AH80" s="170" t="s">
        <v>25</v>
      </c>
      <c r="AI80" s="175"/>
      <c r="AJ80" s="175"/>
      <c r="AK80" s="174"/>
      <c r="AL80" s="174"/>
      <c r="AM80" s="174"/>
      <c r="AN80" s="174"/>
      <c r="AO80" s="174"/>
      <c r="AP80" s="174"/>
      <c r="AQ80" s="174"/>
      <c r="AR80" s="174"/>
      <c r="AS80" s="174"/>
    </row>
    <row r="81" spans="1:45" s="163" customFormat="1" x14ac:dyDescent="0.2">
      <c r="A81" s="174">
        <v>830093234</v>
      </c>
      <c r="B81" s="174" t="s">
        <v>256</v>
      </c>
      <c r="C81" s="175">
        <v>44922</v>
      </c>
      <c r="D81" s="176">
        <v>44652</v>
      </c>
      <c r="E81" s="177">
        <v>44865</v>
      </c>
      <c r="F81" s="157">
        <v>15180227</v>
      </c>
      <c r="G81" s="157">
        <v>0</v>
      </c>
      <c r="H81" s="157">
        <v>0</v>
      </c>
      <c r="I81" s="157">
        <v>0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7">
        <v>0</v>
      </c>
      <c r="R81" s="157">
        <v>0</v>
      </c>
      <c r="S81" s="157">
        <v>23661153</v>
      </c>
      <c r="T81" s="157">
        <v>0</v>
      </c>
      <c r="U81" s="157">
        <v>0</v>
      </c>
      <c r="V81" s="157">
        <v>0</v>
      </c>
      <c r="W81" s="157">
        <v>-8480926</v>
      </c>
      <c r="X81" s="155">
        <f t="shared" si="5"/>
        <v>0</v>
      </c>
      <c r="Y81" s="164">
        <v>0</v>
      </c>
      <c r="Z81" s="157">
        <v>0</v>
      </c>
      <c r="AA81" s="157">
        <f t="shared" si="3"/>
        <v>0</v>
      </c>
      <c r="AB81" s="155">
        <f t="shared" si="4"/>
        <v>15180227</v>
      </c>
      <c r="AC81" s="167" t="s">
        <v>19</v>
      </c>
      <c r="AD81" s="174">
        <v>8444</v>
      </c>
      <c r="AE81" s="174" t="s">
        <v>62</v>
      </c>
      <c r="AF81" s="168">
        <v>2</v>
      </c>
      <c r="AG81" s="186" t="s">
        <v>71</v>
      </c>
      <c r="AH81" s="170" t="s">
        <v>25</v>
      </c>
      <c r="AI81" s="175"/>
      <c r="AJ81" s="175"/>
      <c r="AK81" s="174"/>
      <c r="AL81" s="174"/>
      <c r="AM81" s="174"/>
      <c r="AN81" s="174"/>
      <c r="AO81" s="174"/>
      <c r="AP81" s="174"/>
      <c r="AQ81" s="174"/>
      <c r="AR81" s="174"/>
      <c r="AS81" s="174"/>
    </row>
    <row r="82" spans="1:45" s="163" customFormat="1" x14ac:dyDescent="0.2">
      <c r="A82" s="174">
        <v>800174995</v>
      </c>
      <c r="B82" s="174" t="s">
        <v>257</v>
      </c>
      <c r="C82" s="175">
        <v>44923</v>
      </c>
      <c r="D82" s="176">
        <v>44713</v>
      </c>
      <c r="E82" s="177">
        <v>44865</v>
      </c>
      <c r="F82" s="157">
        <v>5575146</v>
      </c>
      <c r="G82" s="157">
        <v>0</v>
      </c>
      <c r="H82" s="157">
        <v>0</v>
      </c>
      <c r="I82" s="157">
        <v>0</v>
      </c>
      <c r="J82" s="158">
        <v>486066.92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7">
        <v>0</v>
      </c>
      <c r="R82" s="157">
        <v>0</v>
      </c>
      <c r="S82" s="157">
        <v>0</v>
      </c>
      <c r="T82" s="157">
        <v>1598846</v>
      </c>
      <c r="U82" s="157">
        <v>0</v>
      </c>
      <c r="V82" s="157">
        <v>1717000</v>
      </c>
      <c r="W82" s="157">
        <v>1773233.08</v>
      </c>
      <c r="X82" s="155">
        <f t="shared" si="5"/>
        <v>0</v>
      </c>
      <c r="Y82" s="164">
        <v>0</v>
      </c>
      <c r="Z82" s="157">
        <v>0</v>
      </c>
      <c r="AA82" s="157">
        <f t="shared" si="3"/>
        <v>0</v>
      </c>
      <c r="AB82" s="155">
        <f t="shared" si="4"/>
        <v>5575146</v>
      </c>
      <c r="AC82" s="167" t="s">
        <v>19</v>
      </c>
      <c r="AD82" s="174">
        <v>8446</v>
      </c>
      <c r="AE82" s="174" t="s">
        <v>62</v>
      </c>
      <c r="AF82" s="168">
        <v>2</v>
      </c>
      <c r="AG82" s="186" t="s">
        <v>71</v>
      </c>
      <c r="AH82" s="170" t="s">
        <v>25</v>
      </c>
      <c r="AI82" s="175"/>
      <c r="AJ82" s="175"/>
      <c r="AK82" s="174"/>
      <c r="AL82" s="174"/>
      <c r="AM82" s="174"/>
      <c r="AN82" s="174"/>
      <c r="AO82" s="174"/>
      <c r="AP82" s="174"/>
      <c r="AQ82" s="174"/>
      <c r="AR82" s="174"/>
      <c r="AS82" s="174"/>
    </row>
    <row r="83" spans="1:45" s="163" customFormat="1" x14ac:dyDescent="0.2">
      <c r="A83" s="174">
        <v>900246313</v>
      </c>
      <c r="B83" s="174" t="s">
        <v>258</v>
      </c>
      <c r="C83" s="175">
        <v>44923</v>
      </c>
      <c r="D83" s="176">
        <v>43344</v>
      </c>
      <c r="E83" s="177">
        <v>44895</v>
      </c>
      <c r="F83" s="157">
        <v>54893954.509999998</v>
      </c>
      <c r="G83" s="157">
        <v>0</v>
      </c>
      <c r="H83" s="157">
        <v>0</v>
      </c>
      <c r="I83" s="157">
        <v>0</v>
      </c>
      <c r="J83" s="158">
        <v>7659978.21</v>
      </c>
      <c r="K83" s="158">
        <v>0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57">
        <v>1733683</v>
      </c>
      <c r="R83" s="157">
        <v>0</v>
      </c>
      <c r="S83" s="157">
        <v>2579777</v>
      </c>
      <c r="T83" s="157">
        <v>16201455</v>
      </c>
      <c r="U83" s="157">
        <v>0</v>
      </c>
      <c r="V83" s="157">
        <v>16035601</v>
      </c>
      <c r="W83" s="157">
        <v>10683460.299999997</v>
      </c>
      <c r="X83" s="155">
        <f t="shared" si="5"/>
        <v>0</v>
      </c>
      <c r="Y83" s="164">
        <v>0</v>
      </c>
      <c r="Z83" s="157">
        <v>0</v>
      </c>
      <c r="AA83" s="157">
        <f t="shared" ref="AA83:AA92" si="6">+Y83+Z83</f>
        <v>0</v>
      </c>
      <c r="AB83" s="155">
        <f t="shared" ref="AB83:AB92" si="7">+F83-AA83</f>
        <v>54893954.509999998</v>
      </c>
      <c r="AC83" s="167" t="s">
        <v>19</v>
      </c>
      <c r="AD83" s="174">
        <v>8450</v>
      </c>
      <c r="AE83" s="174" t="s">
        <v>62</v>
      </c>
      <c r="AF83" s="168">
        <v>2</v>
      </c>
      <c r="AG83" s="186" t="s">
        <v>71</v>
      </c>
      <c r="AH83" s="170" t="s">
        <v>25</v>
      </c>
      <c r="AI83" s="175"/>
      <c r="AJ83" s="175"/>
      <c r="AK83" s="174"/>
      <c r="AL83" s="174"/>
      <c r="AM83" s="174"/>
      <c r="AN83" s="174"/>
      <c r="AO83" s="174"/>
      <c r="AP83" s="174"/>
      <c r="AQ83" s="174"/>
      <c r="AR83" s="174"/>
      <c r="AS83" s="174"/>
    </row>
    <row r="84" spans="1:45" s="163" customFormat="1" x14ac:dyDescent="0.2">
      <c r="A84" s="178">
        <v>890700666</v>
      </c>
      <c r="B84" s="178" t="s">
        <v>259</v>
      </c>
      <c r="C84" s="179">
        <v>44924</v>
      </c>
      <c r="D84" s="180">
        <v>44228</v>
      </c>
      <c r="E84" s="181">
        <v>44895</v>
      </c>
      <c r="F84" s="182">
        <v>1301926309.24</v>
      </c>
      <c r="G84" s="182">
        <v>0</v>
      </c>
      <c r="H84" s="182">
        <v>0</v>
      </c>
      <c r="I84" s="182">
        <v>0</v>
      </c>
      <c r="J84" s="183">
        <v>137376508.99000001</v>
      </c>
      <c r="K84" s="183">
        <v>0</v>
      </c>
      <c r="L84" s="183">
        <v>0</v>
      </c>
      <c r="M84" s="183">
        <v>583500</v>
      </c>
      <c r="N84" s="183">
        <v>1364899</v>
      </c>
      <c r="O84" s="183">
        <v>0</v>
      </c>
      <c r="P84" s="183">
        <v>0</v>
      </c>
      <c r="Q84" s="182">
        <v>594537900</v>
      </c>
      <c r="R84" s="182">
        <v>0</v>
      </c>
      <c r="S84" s="182">
        <v>119284434</v>
      </c>
      <c r="T84" s="182">
        <v>433031359</v>
      </c>
      <c r="U84" s="182">
        <v>0</v>
      </c>
      <c r="V84" s="182">
        <v>12381188</v>
      </c>
      <c r="W84" s="182">
        <v>3366520.25</v>
      </c>
      <c r="X84" s="155">
        <f t="shared" si="5"/>
        <v>0</v>
      </c>
      <c r="Y84" s="164">
        <v>0</v>
      </c>
      <c r="Z84" s="157">
        <v>0</v>
      </c>
      <c r="AA84" s="157">
        <f t="shared" si="6"/>
        <v>0</v>
      </c>
      <c r="AB84" s="155">
        <f t="shared" si="7"/>
        <v>1301926309.24</v>
      </c>
      <c r="AC84" s="167" t="s">
        <v>56</v>
      </c>
      <c r="AD84" s="178">
        <v>8463</v>
      </c>
      <c r="AE84" s="178" t="s">
        <v>62</v>
      </c>
      <c r="AF84" s="184">
        <v>2</v>
      </c>
      <c r="AG84" s="187" t="s">
        <v>71</v>
      </c>
      <c r="AH84" s="185" t="s">
        <v>25</v>
      </c>
      <c r="AI84" s="179"/>
      <c r="AJ84" s="179">
        <v>43465</v>
      </c>
      <c r="AK84" s="178"/>
      <c r="AL84" s="178"/>
      <c r="AM84" s="178"/>
      <c r="AN84" s="178"/>
      <c r="AO84" s="178"/>
      <c r="AP84" s="178"/>
      <c r="AQ84" s="178"/>
      <c r="AR84" s="178"/>
      <c r="AS84" s="178"/>
    </row>
    <row r="85" spans="1:45" s="163" customFormat="1" x14ac:dyDescent="0.2">
      <c r="A85" s="174">
        <v>900348416</v>
      </c>
      <c r="B85" s="174" t="s">
        <v>260</v>
      </c>
      <c r="C85" s="175">
        <v>44925</v>
      </c>
      <c r="D85" s="175">
        <v>44621</v>
      </c>
      <c r="E85" s="175">
        <v>44895</v>
      </c>
      <c r="F85" s="188">
        <v>34793251</v>
      </c>
      <c r="G85" s="174" t="s">
        <v>261</v>
      </c>
      <c r="H85" s="174" t="s">
        <v>261</v>
      </c>
      <c r="I85" s="174" t="s">
        <v>261</v>
      </c>
      <c r="J85" s="188">
        <v>722040</v>
      </c>
      <c r="K85" s="174" t="s">
        <v>261</v>
      </c>
      <c r="L85" s="174" t="s">
        <v>261</v>
      </c>
      <c r="M85" s="174" t="s">
        <v>261</v>
      </c>
      <c r="N85" s="174" t="s">
        <v>261</v>
      </c>
      <c r="O85" s="174" t="s">
        <v>261</v>
      </c>
      <c r="P85" s="174" t="s">
        <v>261</v>
      </c>
      <c r="Q85" s="188">
        <v>2855465</v>
      </c>
      <c r="R85" s="174" t="s">
        <v>261</v>
      </c>
      <c r="S85" s="188">
        <v>20008695</v>
      </c>
      <c r="T85" s="188">
        <v>9593087</v>
      </c>
      <c r="U85" s="174" t="s">
        <v>261</v>
      </c>
      <c r="V85" s="174" t="s">
        <v>261</v>
      </c>
      <c r="W85" s="188">
        <v>1613964</v>
      </c>
      <c r="X85" s="155">
        <f t="shared" si="5"/>
        <v>0</v>
      </c>
      <c r="Y85" s="164">
        <v>0</v>
      </c>
      <c r="Z85" s="157">
        <v>0</v>
      </c>
      <c r="AA85" s="157">
        <f t="shared" si="6"/>
        <v>0</v>
      </c>
      <c r="AB85" s="155">
        <f t="shared" si="7"/>
        <v>34793251</v>
      </c>
      <c r="AC85" s="167" t="s">
        <v>19</v>
      </c>
      <c r="AD85" s="174">
        <v>8483</v>
      </c>
      <c r="AE85" s="174" t="s">
        <v>262</v>
      </c>
      <c r="AF85" s="184">
        <v>2</v>
      </c>
      <c r="AG85" s="189" t="s">
        <v>71</v>
      </c>
      <c r="AH85" s="185" t="s">
        <v>25</v>
      </c>
      <c r="AI85" s="174">
        <v>0</v>
      </c>
      <c r="AJ85" s="174"/>
      <c r="AK85" s="174" t="s">
        <v>129</v>
      </c>
      <c r="AL85" s="155" t="s">
        <v>261</v>
      </c>
      <c r="AM85" s="155" t="s">
        <v>261</v>
      </c>
      <c r="AN85" s="155" t="s">
        <v>261</v>
      </c>
      <c r="AO85" s="155" t="s">
        <v>261</v>
      </c>
      <c r="AP85" s="155">
        <v>512125</v>
      </c>
      <c r="AQ85" s="155" t="s">
        <v>261</v>
      </c>
      <c r="AR85" s="155" t="s">
        <v>261</v>
      </c>
      <c r="AS85" s="155" t="s">
        <v>261</v>
      </c>
    </row>
    <row r="86" spans="1:45" s="163" customFormat="1" x14ac:dyDescent="0.2">
      <c r="A86" s="174">
        <v>900341526</v>
      </c>
      <c r="B86" s="174" t="s">
        <v>263</v>
      </c>
      <c r="C86" s="175">
        <v>44925</v>
      </c>
      <c r="D86" s="175">
        <v>43101</v>
      </c>
      <c r="E86" s="175">
        <v>44895</v>
      </c>
      <c r="F86" s="188">
        <v>1225271000</v>
      </c>
      <c r="G86" s="188">
        <v>116338300</v>
      </c>
      <c r="H86" s="174" t="s">
        <v>261</v>
      </c>
      <c r="I86" s="174" t="s">
        <v>261</v>
      </c>
      <c r="J86" s="188">
        <v>16285901</v>
      </c>
      <c r="K86" s="188">
        <v>20792582</v>
      </c>
      <c r="L86" s="188">
        <v>87301438</v>
      </c>
      <c r="M86" s="188">
        <v>298023303</v>
      </c>
      <c r="N86" s="188">
        <v>28410169</v>
      </c>
      <c r="O86" s="174" t="s">
        <v>261</v>
      </c>
      <c r="P86" s="174" t="s">
        <v>261</v>
      </c>
      <c r="Q86" s="188">
        <v>46850028</v>
      </c>
      <c r="R86" s="174" t="s">
        <v>261</v>
      </c>
      <c r="S86" s="188">
        <v>9746200</v>
      </c>
      <c r="T86" s="188">
        <v>1923808</v>
      </c>
      <c r="U86" s="174" t="s">
        <v>261</v>
      </c>
      <c r="V86" s="188">
        <v>6396994</v>
      </c>
      <c r="W86" s="188">
        <v>593202277</v>
      </c>
      <c r="X86" s="155">
        <f t="shared" si="5"/>
        <v>0</v>
      </c>
      <c r="Y86" s="164">
        <v>0</v>
      </c>
      <c r="Z86" s="157">
        <v>0</v>
      </c>
      <c r="AA86" s="157">
        <f t="shared" si="6"/>
        <v>0</v>
      </c>
      <c r="AB86" s="155">
        <f t="shared" si="7"/>
        <v>1225271000</v>
      </c>
      <c r="AC86" s="167" t="s">
        <v>43</v>
      </c>
      <c r="AD86" s="174">
        <v>8481</v>
      </c>
      <c r="AE86" s="174" t="s">
        <v>262</v>
      </c>
      <c r="AF86" s="184">
        <v>2</v>
      </c>
      <c r="AG86" s="170" t="s">
        <v>72</v>
      </c>
      <c r="AH86" s="185" t="s">
        <v>25</v>
      </c>
      <c r="AI86" s="174">
        <v>0</v>
      </c>
      <c r="AJ86" s="174"/>
      <c r="AK86" s="174" t="s">
        <v>130</v>
      </c>
      <c r="AL86" s="155" t="s">
        <v>261</v>
      </c>
      <c r="AM86" s="155" t="s">
        <v>261</v>
      </c>
      <c r="AN86" s="155" t="s">
        <v>261</v>
      </c>
      <c r="AO86" s="155" t="s">
        <v>261</v>
      </c>
      <c r="AP86" s="155" t="s">
        <v>261</v>
      </c>
      <c r="AQ86" s="155" t="s">
        <v>261</v>
      </c>
      <c r="AR86" s="155" t="s">
        <v>261</v>
      </c>
      <c r="AS86" s="155">
        <v>16285901</v>
      </c>
    </row>
    <row r="87" spans="1:45" s="163" customFormat="1" x14ac:dyDescent="0.2">
      <c r="A87" s="174">
        <v>824001252</v>
      </c>
      <c r="B87" s="174" t="s">
        <v>264</v>
      </c>
      <c r="C87" s="175">
        <v>44925</v>
      </c>
      <c r="D87" s="175">
        <v>44136</v>
      </c>
      <c r="E87" s="175">
        <v>44895</v>
      </c>
      <c r="F87" s="188">
        <v>301289424</v>
      </c>
      <c r="G87" s="188">
        <v>20714440</v>
      </c>
      <c r="H87" s="174" t="s">
        <v>261</v>
      </c>
      <c r="I87" s="174" t="s">
        <v>261</v>
      </c>
      <c r="J87" s="188">
        <v>49776952</v>
      </c>
      <c r="K87" s="174" t="s">
        <v>261</v>
      </c>
      <c r="L87" s="174" t="s">
        <v>261</v>
      </c>
      <c r="M87" s="174" t="s">
        <v>261</v>
      </c>
      <c r="N87" s="188">
        <v>2429249</v>
      </c>
      <c r="O87" s="174" t="s">
        <v>261</v>
      </c>
      <c r="P87" s="174" t="s">
        <v>261</v>
      </c>
      <c r="Q87" s="188">
        <v>37644602</v>
      </c>
      <c r="R87" s="174" t="s">
        <v>261</v>
      </c>
      <c r="S87" s="188">
        <v>30173823</v>
      </c>
      <c r="T87" s="188">
        <v>92406941</v>
      </c>
      <c r="U87" s="174" t="s">
        <v>261</v>
      </c>
      <c r="V87" s="174" t="s">
        <v>261</v>
      </c>
      <c r="W87" s="188">
        <v>68143417</v>
      </c>
      <c r="X87" s="155">
        <f t="shared" si="5"/>
        <v>0</v>
      </c>
      <c r="Y87" s="164">
        <v>0</v>
      </c>
      <c r="Z87" s="157">
        <v>0</v>
      </c>
      <c r="AA87" s="157">
        <f t="shared" si="6"/>
        <v>0</v>
      </c>
      <c r="AB87" s="155">
        <f t="shared" si="7"/>
        <v>301289424</v>
      </c>
      <c r="AC87" s="167" t="s">
        <v>19</v>
      </c>
      <c r="AD87" s="174">
        <v>8478</v>
      </c>
      <c r="AE87" s="174" t="s">
        <v>262</v>
      </c>
      <c r="AF87" s="184">
        <v>2</v>
      </c>
      <c r="AG87" s="189" t="s">
        <v>71</v>
      </c>
      <c r="AH87" s="185" t="s">
        <v>25</v>
      </c>
      <c r="AI87" s="174">
        <v>0</v>
      </c>
      <c r="AJ87" s="174"/>
      <c r="AK87" s="174" t="s">
        <v>129</v>
      </c>
      <c r="AL87" s="155" t="s">
        <v>261</v>
      </c>
      <c r="AM87" s="155" t="s">
        <v>261</v>
      </c>
      <c r="AN87" s="155" t="s">
        <v>261</v>
      </c>
      <c r="AO87" s="155" t="s">
        <v>261</v>
      </c>
      <c r="AP87" s="155">
        <v>6665533</v>
      </c>
      <c r="AQ87" s="155">
        <v>36818420</v>
      </c>
      <c r="AR87" s="155" t="s">
        <v>261</v>
      </c>
      <c r="AS87" s="155">
        <v>6293000</v>
      </c>
    </row>
    <row r="88" spans="1:45" s="163" customFormat="1" x14ac:dyDescent="0.2">
      <c r="A88" s="174">
        <v>52739895</v>
      </c>
      <c r="B88" s="174" t="s">
        <v>265</v>
      </c>
      <c r="C88" s="175">
        <v>44922</v>
      </c>
      <c r="D88" s="175">
        <v>44713</v>
      </c>
      <c r="E88" s="175">
        <v>44895</v>
      </c>
      <c r="F88" s="188">
        <v>5927100</v>
      </c>
      <c r="G88" s="174" t="s">
        <v>261</v>
      </c>
      <c r="H88" s="174" t="s">
        <v>261</v>
      </c>
      <c r="I88" s="174" t="s">
        <v>261</v>
      </c>
      <c r="J88" s="174" t="s">
        <v>261</v>
      </c>
      <c r="K88" s="174" t="s">
        <v>261</v>
      </c>
      <c r="L88" s="174" t="s">
        <v>261</v>
      </c>
      <c r="M88" s="174" t="s">
        <v>261</v>
      </c>
      <c r="N88" s="174" t="s">
        <v>261</v>
      </c>
      <c r="O88" s="174" t="s">
        <v>261</v>
      </c>
      <c r="P88" s="174" t="s">
        <v>261</v>
      </c>
      <c r="Q88" s="174" t="s">
        <v>261</v>
      </c>
      <c r="R88" s="174" t="s">
        <v>261</v>
      </c>
      <c r="S88" s="174" t="s">
        <v>261</v>
      </c>
      <c r="T88" s="188">
        <v>4774600</v>
      </c>
      <c r="U88" s="174" t="s">
        <v>261</v>
      </c>
      <c r="V88" s="188">
        <v>1152500</v>
      </c>
      <c r="W88" s="174">
        <v>0</v>
      </c>
      <c r="X88" s="155">
        <f t="shared" si="5"/>
        <v>0</v>
      </c>
      <c r="Y88" s="164">
        <v>0</v>
      </c>
      <c r="Z88" s="157">
        <v>0</v>
      </c>
      <c r="AA88" s="157">
        <f t="shared" si="6"/>
        <v>0</v>
      </c>
      <c r="AB88" s="155">
        <f t="shared" si="7"/>
        <v>5927100</v>
      </c>
      <c r="AC88" s="167" t="s">
        <v>58</v>
      </c>
      <c r="AD88" s="174">
        <v>8428</v>
      </c>
      <c r="AE88" s="174" t="s">
        <v>262</v>
      </c>
      <c r="AF88" s="184">
        <v>2</v>
      </c>
      <c r="AG88" s="189" t="s">
        <v>71</v>
      </c>
      <c r="AH88" s="185" t="s">
        <v>25</v>
      </c>
      <c r="AI88" s="174">
        <v>0</v>
      </c>
      <c r="AJ88" s="174"/>
      <c r="AK88" s="174" t="s">
        <v>129</v>
      </c>
      <c r="AL88" s="155" t="s">
        <v>261</v>
      </c>
      <c r="AM88" s="155" t="s">
        <v>261</v>
      </c>
      <c r="AN88" s="155" t="s">
        <v>261</v>
      </c>
      <c r="AO88" s="155" t="s">
        <v>261</v>
      </c>
      <c r="AP88" s="155" t="s">
        <v>261</v>
      </c>
      <c r="AQ88" s="155" t="s">
        <v>261</v>
      </c>
      <c r="AR88" s="155" t="s">
        <v>261</v>
      </c>
      <c r="AS88" s="155" t="s">
        <v>261</v>
      </c>
    </row>
    <row r="89" spans="1:45" s="163" customFormat="1" x14ac:dyDescent="0.2">
      <c r="A89" s="174">
        <v>52818072</v>
      </c>
      <c r="B89" s="174" t="s">
        <v>269</v>
      </c>
      <c r="C89" s="175">
        <v>44922</v>
      </c>
      <c r="D89" s="175">
        <v>44743</v>
      </c>
      <c r="E89" s="175">
        <v>44895</v>
      </c>
      <c r="F89" s="188">
        <v>31629000</v>
      </c>
      <c r="G89" s="174" t="s">
        <v>261</v>
      </c>
      <c r="H89" s="174" t="s">
        <v>261</v>
      </c>
      <c r="I89" s="174" t="s">
        <v>261</v>
      </c>
      <c r="J89" s="174" t="s">
        <v>261</v>
      </c>
      <c r="K89" s="174" t="s">
        <v>261</v>
      </c>
      <c r="L89" s="174" t="s">
        <v>261</v>
      </c>
      <c r="M89" s="174" t="s">
        <v>261</v>
      </c>
      <c r="N89" s="174" t="s">
        <v>261</v>
      </c>
      <c r="O89" s="174" t="s">
        <v>261</v>
      </c>
      <c r="P89" s="174" t="s">
        <v>261</v>
      </c>
      <c r="Q89" s="174" t="s">
        <v>261</v>
      </c>
      <c r="R89" s="174" t="s">
        <v>261</v>
      </c>
      <c r="S89" s="174" t="s">
        <v>261</v>
      </c>
      <c r="T89" s="174" t="s">
        <v>261</v>
      </c>
      <c r="U89" s="188">
        <v>5116000</v>
      </c>
      <c r="V89" s="174" t="s">
        <v>261</v>
      </c>
      <c r="W89" s="188">
        <v>26513000</v>
      </c>
      <c r="X89" s="155">
        <f t="shared" si="5"/>
        <v>0</v>
      </c>
      <c r="Y89" s="164">
        <v>0</v>
      </c>
      <c r="Z89" s="157">
        <v>0</v>
      </c>
      <c r="AA89" s="157">
        <f t="shared" si="6"/>
        <v>0</v>
      </c>
      <c r="AB89" s="155">
        <f t="shared" si="7"/>
        <v>31629000</v>
      </c>
      <c r="AC89" s="167" t="s">
        <v>58</v>
      </c>
      <c r="AD89" s="174">
        <v>8427</v>
      </c>
      <c r="AE89" s="174" t="s">
        <v>262</v>
      </c>
      <c r="AF89" s="184">
        <v>2</v>
      </c>
      <c r="AG89" s="189" t="s">
        <v>71</v>
      </c>
      <c r="AH89" s="185" t="s">
        <v>25</v>
      </c>
      <c r="AI89" s="174">
        <v>0</v>
      </c>
      <c r="AJ89" s="174"/>
      <c r="AK89" s="174" t="s">
        <v>129</v>
      </c>
      <c r="AL89" s="155" t="s">
        <v>261</v>
      </c>
      <c r="AM89" s="155" t="s">
        <v>261</v>
      </c>
      <c r="AN89" s="155" t="s">
        <v>261</v>
      </c>
      <c r="AO89" s="155" t="s">
        <v>261</v>
      </c>
      <c r="AP89" s="155" t="s">
        <v>261</v>
      </c>
      <c r="AQ89" s="155" t="s">
        <v>261</v>
      </c>
      <c r="AR89" s="155" t="s">
        <v>261</v>
      </c>
      <c r="AS89" s="155" t="s">
        <v>261</v>
      </c>
    </row>
    <row r="90" spans="1:45" s="163" customFormat="1" x14ac:dyDescent="0.2">
      <c r="A90" s="174">
        <v>802021182</v>
      </c>
      <c r="B90" s="174" t="s">
        <v>266</v>
      </c>
      <c r="C90" s="175">
        <v>44922</v>
      </c>
      <c r="D90" s="175">
        <v>44713</v>
      </c>
      <c r="E90" s="175">
        <v>44895</v>
      </c>
      <c r="F90" s="188">
        <v>93013343</v>
      </c>
      <c r="G90" s="174" t="s">
        <v>261</v>
      </c>
      <c r="H90" s="174" t="s">
        <v>261</v>
      </c>
      <c r="I90" s="174" t="s">
        <v>261</v>
      </c>
      <c r="J90" s="188">
        <v>5000100</v>
      </c>
      <c r="K90" s="174" t="s">
        <v>261</v>
      </c>
      <c r="L90" s="174" t="s">
        <v>261</v>
      </c>
      <c r="M90" s="174" t="s">
        <v>261</v>
      </c>
      <c r="N90" s="174" t="s">
        <v>261</v>
      </c>
      <c r="O90" s="174" t="s">
        <v>261</v>
      </c>
      <c r="P90" s="174" t="s">
        <v>261</v>
      </c>
      <c r="Q90" s="174" t="s">
        <v>261</v>
      </c>
      <c r="R90" s="174" t="s">
        <v>261</v>
      </c>
      <c r="S90" s="188">
        <v>32845124</v>
      </c>
      <c r="T90" s="174" t="s">
        <v>261</v>
      </c>
      <c r="U90" s="174" t="s">
        <v>261</v>
      </c>
      <c r="V90" s="188">
        <v>46066330</v>
      </c>
      <c r="W90" s="188">
        <v>9101789</v>
      </c>
      <c r="X90" s="155">
        <f t="shared" si="5"/>
        <v>0</v>
      </c>
      <c r="Y90" s="164">
        <v>0</v>
      </c>
      <c r="Z90" s="157">
        <v>0</v>
      </c>
      <c r="AA90" s="157">
        <f t="shared" si="6"/>
        <v>0</v>
      </c>
      <c r="AB90" s="155">
        <f t="shared" si="7"/>
        <v>93013343</v>
      </c>
      <c r="AC90" s="167" t="s">
        <v>19</v>
      </c>
      <c r="AD90" s="174">
        <v>8424</v>
      </c>
      <c r="AE90" s="174" t="s">
        <v>262</v>
      </c>
      <c r="AF90" s="184">
        <v>2</v>
      </c>
      <c r="AG90" s="189" t="s">
        <v>71</v>
      </c>
      <c r="AH90" s="185" t="s">
        <v>25</v>
      </c>
      <c r="AI90" s="174">
        <v>0</v>
      </c>
      <c r="AJ90" s="174"/>
      <c r="AK90" s="174" t="s">
        <v>129</v>
      </c>
      <c r="AL90" s="155" t="s">
        <v>261</v>
      </c>
      <c r="AM90" s="155" t="s">
        <v>261</v>
      </c>
      <c r="AN90" s="155" t="s">
        <v>261</v>
      </c>
      <c r="AO90" s="155" t="s">
        <v>261</v>
      </c>
      <c r="AP90" s="155" t="s">
        <v>261</v>
      </c>
      <c r="AQ90" s="155">
        <v>4900098</v>
      </c>
      <c r="AR90" s="155" t="s">
        <v>261</v>
      </c>
      <c r="AS90" s="155" t="s">
        <v>261</v>
      </c>
    </row>
    <row r="91" spans="1:45" s="163" customFormat="1" x14ac:dyDescent="0.2">
      <c r="A91" s="174">
        <v>891411663</v>
      </c>
      <c r="B91" s="174" t="s">
        <v>267</v>
      </c>
      <c r="C91" s="175">
        <v>44917</v>
      </c>
      <c r="D91" s="175">
        <v>43739</v>
      </c>
      <c r="E91" s="175">
        <v>44895</v>
      </c>
      <c r="F91" s="188">
        <v>132628091</v>
      </c>
      <c r="G91" s="174" t="s">
        <v>261</v>
      </c>
      <c r="H91" s="174" t="s">
        <v>261</v>
      </c>
      <c r="I91" s="174" t="s">
        <v>261</v>
      </c>
      <c r="J91" s="188">
        <v>8701789</v>
      </c>
      <c r="K91" s="174" t="s">
        <v>261</v>
      </c>
      <c r="L91" s="174" t="s">
        <v>261</v>
      </c>
      <c r="M91" s="174" t="s">
        <v>261</v>
      </c>
      <c r="N91" s="188">
        <v>950000</v>
      </c>
      <c r="O91" s="174" t="s">
        <v>261</v>
      </c>
      <c r="P91" s="174" t="s">
        <v>261</v>
      </c>
      <c r="Q91" s="188">
        <v>48716140</v>
      </c>
      <c r="R91" s="174" t="s">
        <v>261</v>
      </c>
      <c r="S91" s="188">
        <v>13959149</v>
      </c>
      <c r="T91" s="188">
        <v>15661570</v>
      </c>
      <c r="U91" s="174" t="s">
        <v>261</v>
      </c>
      <c r="V91" s="188">
        <v>6200</v>
      </c>
      <c r="W91" s="188">
        <v>44633243</v>
      </c>
      <c r="X91" s="155">
        <f t="shared" si="5"/>
        <v>0</v>
      </c>
      <c r="Y91" s="164">
        <v>0</v>
      </c>
      <c r="Z91" s="157">
        <v>0</v>
      </c>
      <c r="AA91" s="157">
        <f t="shared" si="6"/>
        <v>0</v>
      </c>
      <c r="AB91" s="155">
        <f t="shared" si="7"/>
        <v>132628091</v>
      </c>
      <c r="AC91" s="167" t="s">
        <v>56</v>
      </c>
      <c r="AD91" s="174">
        <v>8393</v>
      </c>
      <c r="AE91" s="174" t="s">
        <v>262</v>
      </c>
      <c r="AF91" s="184">
        <v>2</v>
      </c>
      <c r="AG91" s="189" t="s">
        <v>71</v>
      </c>
      <c r="AH91" s="185" t="s">
        <v>25</v>
      </c>
      <c r="AI91" s="174">
        <v>0</v>
      </c>
      <c r="AJ91" s="174"/>
      <c r="AK91" s="174" t="s">
        <v>129</v>
      </c>
      <c r="AL91" s="155" t="s">
        <v>261</v>
      </c>
      <c r="AM91" s="155" t="s">
        <v>261</v>
      </c>
      <c r="AN91" s="155" t="s">
        <v>261</v>
      </c>
      <c r="AO91" s="155" t="s">
        <v>261</v>
      </c>
      <c r="AP91" s="155" t="s">
        <v>261</v>
      </c>
      <c r="AQ91" s="155">
        <v>8701789</v>
      </c>
      <c r="AR91" s="155">
        <v>5830386</v>
      </c>
      <c r="AS91" s="155">
        <v>1543468</v>
      </c>
    </row>
    <row r="92" spans="1:45" s="163" customFormat="1" x14ac:dyDescent="0.2">
      <c r="A92" s="174">
        <v>804006248</v>
      </c>
      <c r="B92" s="174" t="s">
        <v>268</v>
      </c>
      <c r="C92" s="175">
        <v>44916</v>
      </c>
      <c r="D92" s="175">
        <v>43525</v>
      </c>
      <c r="E92" s="175">
        <v>44620</v>
      </c>
      <c r="F92" s="188">
        <v>3182523285</v>
      </c>
      <c r="G92" s="174" t="s">
        <v>261</v>
      </c>
      <c r="H92" s="174" t="s">
        <v>261</v>
      </c>
      <c r="I92" s="174" t="s">
        <v>261</v>
      </c>
      <c r="J92" s="188">
        <v>133911</v>
      </c>
      <c r="K92" s="174" t="s">
        <v>261</v>
      </c>
      <c r="L92" s="174" t="s">
        <v>261</v>
      </c>
      <c r="M92" s="188">
        <v>230371</v>
      </c>
      <c r="N92" s="174" t="s">
        <v>261</v>
      </c>
      <c r="O92" s="174" t="s">
        <v>261</v>
      </c>
      <c r="P92" s="174" t="s">
        <v>261</v>
      </c>
      <c r="Q92" s="174" t="s">
        <v>261</v>
      </c>
      <c r="R92" s="174" t="s">
        <v>261</v>
      </c>
      <c r="S92" s="188">
        <v>74611651</v>
      </c>
      <c r="T92" s="188">
        <v>5472644</v>
      </c>
      <c r="U92" s="174" t="s">
        <v>261</v>
      </c>
      <c r="V92" s="188">
        <v>15896790</v>
      </c>
      <c r="W92" s="188">
        <v>3086177918</v>
      </c>
      <c r="X92" s="155">
        <f t="shared" si="5"/>
        <v>0</v>
      </c>
      <c r="Y92" s="164">
        <v>0</v>
      </c>
      <c r="Z92" s="157">
        <v>0</v>
      </c>
      <c r="AA92" s="157">
        <f t="shared" si="6"/>
        <v>0</v>
      </c>
      <c r="AB92" s="155">
        <f t="shared" si="7"/>
        <v>3182523285</v>
      </c>
      <c r="AC92" s="167" t="s">
        <v>41</v>
      </c>
      <c r="AD92" s="174">
        <v>8377</v>
      </c>
      <c r="AE92" s="174" t="s">
        <v>262</v>
      </c>
      <c r="AF92" s="184">
        <v>2</v>
      </c>
      <c r="AG92" s="189" t="s">
        <v>71</v>
      </c>
      <c r="AH92" s="185" t="s">
        <v>25</v>
      </c>
      <c r="AI92" s="174">
        <v>0</v>
      </c>
      <c r="AJ92" s="174"/>
      <c r="AK92" s="174" t="s">
        <v>129</v>
      </c>
      <c r="AL92" s="155" t="s">
        <v>261</v>
      </c>
      <c r="AM92" s="155" t="s">
        <v>261</v>
      </c>
      <c r="AN92" s="155" t="s">
        <v>261</v>
      </c>
      <c r="AO92" s="155" t="s">
        <v>261</v>
      </c>
      <c r="AP92" s="155" t="s">
        <v>261</v>
      </c>
      <c r="AQ92" s="155" t="s">
        <v>261</v>
      </c>
      <c r="AR92" s="155" t="s">
        <v>261</v>
      </c>
      <c r="AS92" s="155">
        <v>133911</v>
      </c>
    </row>
    <row r="93" spans="1:45" customFormat="1" ht="15" x14ac:dyDescent="0.25">
      <c r="A93" s="174">
        <v>800233471</v>
      </c>
      <c r="B93" s="174" t="s">
        <v>270</v>
      </c>
      <c r="C93" s="175">
        <v>44896</v>
      </c>
      <c r="D93" s="175">
        <v>43040</v>
      </c>
      <c r="E93" s="175">
        <v>44804</v>
      </c>
      <c r="F93" s="188">
        <v>179510040</v>
      </c>
      <c r="G93" s="188">
        <v>0</v>
      </c>
      <c r="H93" s="188">
        <v>0</v>
      </c>
      <c r="I93" s="188">
        <v>0</v>
      </c>
      <c r="J93" s="188">
        <v>5229443</v>
      </c>
      <c r="K93" s="188">
        <v>0</v>
      </c>
      <c r="L93" s="188">
        <v>84167821</v>
      </c>
      <c r="M93" s="188">
        <v>0</v>
      </c>
      <c r="N93" s="188">
        <v>0</v>
      </c>
      <c r="O93" s="188">
        <v>0</v>
      </c>
      <c r="P93" s="188">
        <v>0</v>
      </c>
      <c r="Q93" s="188">
        <v>48676114</v>
      </c>
      <c r="R93" s="188">
        <v>0</v>
      </c>
      <c r="S93" s="190">
        <v>367072</v>
      </c>
      <c r="T93" s="188">
        <v>18841737</v>
      </c>
      <c r="U93" s="188">
        <v>0</v>
      </c>
      <c r="V93" s="188">
        <v>115234</v>
      </c>
      <c r="W93" s="190">
        <v>22112619</v>
      </c>
      <c r="X93" s="155">
        <f t="shared" si="5"/>
        <v>0</v>
      </c>
      <c r="Y93" s="188">
        <v>0</v>
      </c>
      <c r="Z93" s="188">
        <v>143226260</v>
      </c>
      <c r="AA93" s="157">
        <f t="shared" ref="AA93:AA149" si="8">+Y93+Z93</f>
        <v>143226260</v>
      </c>
      <c r="AB93" s="155">
        <f t="shared" ref="AB93:AB149" si="9">+F93-AA93</f>
        <v>36283780</v>
      </c>
      <c r="AC93" s="167" t="s">
        <v>19</v>
      </c>
      <c r="AD93" s="174">
        <v>7976</v>
      </c>
      <c r="AE93" s="174" t="s">
        <v>57</v>
      </c>
      <c r="AF93" s="184">
        <v>2</v>
      </c>
      <c r="AG93" s="189" t="s">
        <v>71</v>
      </c>
      <c r="AH93" s="174"/>
      <c r="AI93" s="174"/>
      <c r="AJ93" s="174"/>
      <c r="AK93" s="174" t="s">
        <v>271</v>
      </c>
      <c r="AL93" s="174"/>
      <c r="AM93" s="174"/>
      <c r="AN93" s="174"/>
      <c r="AO93" s="174"/>
      <c r="AP93" s="174"/>
      <c r="AQ93" s="174"/>
      <c r="AR93" s="174"/>
      <c r="AS93" s="174"/>
    </row>
    <row r="94" spans="1:45" customFormat="1" ht="15" x14ac:dyDescent="0.25">
      <c r="A94" s="174">
        <v>800163519</v>
      </c>
      <c r="B94" s="174" t="s">
        <v>272</v>
      </c>
      <c r="C94" s="175">
        <v>44896</v>
      </c>
      <c r="D94" s="175">
        <v>44621</v>
      </c>
      <c r="E94" s="175">
        <v>44895</v>
      </c>
      <c r="F94" s="188">
        <v>3492980</v>
      </c>
      <c r="G94" s="188">
        <v>0</v>
      </c>
      <c r="H94" s="188">
        <v>0</v>
      </c>
      <c r="I94" s="188">
        <v>0</v>
      </c>
      <c r="J94" s="188">
        <v>151750</v>
      </c>
      <c r="K94" s="188">
        <v>0</v>
      </c>
      <c r="L94" s="188">
        <v>0</v>
      </c>
      <c r="M94" s="188">
        <v>0</v>
      </c>
      <c r="N94" s="188">
        <v>0</v>
      </c>
      <c r="O94" s="188">
        <v>0</v>
      </c>
      <c r="P94" s="188">
        <v>0</v>
      </c>
      <c r="Q94" s="188">
        <v>193806</v>
      </c>
      <c r="R94" s="188">
        <v>0</v>
      </c>
      <c r="S94" s="190">
        <v>1220655</v>
      </c>
      <c r="T94" s="188">
        <v>1122719</v>
      </c>
      <c r="U94" s="188">
        <v>0</v>
      </c>
      <c r="V94" s="188">
        <v>0</v>
      </c>
      <c r="W94" s="190">
        <v>804050</v>
      </c>
      <c r="X94" s="155">
        <f t="shared" si="5"/>
        <v>0</v>
      </c>
      <c r="Y94" s="188">
        <v>0</v>
      </c>
      <c r="Z94" s="188">
        <v>0</v>
      </c>
      <c r="AA94" s="157">
        <f t="shared" si="8"/>
        <v>0</v>
      </c>
      <c r="AB94" s="155">
        <f t="shared" si="9"/>
        <v>3492980</v>
      </c>
      <c r="AC94" s="167" t="s">
        <v>56</v>
      </c>
      <c r="AD94" s="174">
        <v>7971</v>
      </c>
      <c r="AE94" s="174" t="s">
        <v>57</v>
      </c>
      <c r="AF94" s="184">
        <v>2</v>
      </c>
      <c r="AG94" s="189" t="s">
        <v>71</v>
      </c>
      <c r="AH94" s="174"/>
      <c r="AI94" s="174"/>
      <c r="AJ94" s="174"/>
      <c r="AK94" s="174" t="s">
        <v>271</v>
      </c>
      <c r="AL94" s="174"/>
      <c r="AM94" s="174"/>
      <c r="AN94" s="174"/>
      <c r="AO94" s="174"/>
      <c r="AP94" s="174"/>
      <c r="AQ94" s="174"/>
      <c r="AR94" s="174"/>
      <c r="AS94" s="174"/>
    </row>
    <row r="95" spans="1:45" customFormat="1" ht="15" x14ac:dyDescent="0.25">
      <c r="A95" s="174">
        <v>35199725</v>
      </c>
      <c r="B95" s="174" t="s">
        <v>273</v>
      </c>
      <c r="C95" s="175">
        <v>44896</v>
      </c>
      <c r="D95" s="175">
        <v>44682</v>
      </c>
      <c r="E95" s="175">
        <v>44742</v>
      </c>
      <c r="F95" s="188">
        <v>1645146</v>
      </c>
      <c r="G95" s="188">
        <v>0</v>
      </c>
      <c r="H95" s="188">
        <v>0</v>
      </c>
      <c r="I95" s="188">
        <v>0</v>
      </c>
      <c r="J95" s="188">
        <v>452200</v>
      </c>
      <c r="K95" s="188">
        <v>0</v>
      </c>
      <c r="L95" s="188">
        <v>0</v>
      </c>
      <c r="M95" s="188">
        <v>0</v>
      </c>
      <c r="N95" s="188">
        <v>0</v>
      </c>
      <c r="O95" s="188">
        <v>0</v>
      </c>
      <c r="P95" s="188">
        <v>446698</v>
      </c>
      <c r="Q95" s="188">
        <v>0</v>
      </c>
      <c r="R95" s="188">
        <v>0</v>
      </c>
      <c r="S95" s="190">
        <v>485126</v>
      </c>
      <c r="T95" s="188">
        <v>222051</v>
      </c>
      <c r="U95" s="188">
        <v>0</v>
      </c>
      <c r="V95" s="188">
        <v>0</v>
      </c>
      <c r="W95" s="190">
        <v>39071</v>
      </c>
      <c r="X95" s="155">
        <f t="shared" si="5"/>
        <v>0</v>
      </c>
      <c r="Y95" s="188">
        <v>0</v>
      </c>
      <c r="Z95" s="188">
        <v>0</v>
      </c>
      <c r="AA95" s="157">
        <f t="shared" si="8"/>
        <v>0</v>
      </c>
      <c r="AB95" s="155">
        <f t="shared" si="9"/>
        <v>1645146</v>
      </c>
      <c r="AC95" s="167" t="s">
        <v>58</v>
      </c>
      <c r="AD95" s="174">
        <v>7969</v>
      </c>
      <c r="AE95" s="174" t="s">
        <v>57</v>
      </c>
      <c r="AF95" s="184">
        <v>2</v>
      </c>
      <c r="AG95" s="189" t="s">
        <v>71</v>
      </c>
      <c r="AH95" s="174"/>
      <c r="AI95" s="174"/>
      <c r="AJ95" s="174"/>
      <c r="AK95" s="174" t="s">
        <v>271</v>
      </c>
      <c r="AL95" s="174"/>
      <c r="AM95" s="174"/>
      <c r="AN95" s="174"/>
      <c r="AO95" s="174"/>
      <c r="AP95" s="174"/>
      <c r="AQ95" s="174"/>
      <c r="AR95" s="174"/>
      <c r="AS95" s="174"/>
    </row>
    <row r="96" spans="1:45" customFormat="1" ht="15" x14ac:dyDescent="0.25">
      <c r="A96" s="191">
        <v>821000831</v>
      </c>
      <c r="B96" s="174" t="s">
        <v>274</v>
      </c>
      <c r="C96" s="175">
        <v>44897</v>
      </c>
      <c r="D96" s="175">
        <v>44075</v>
      </c>
      <c r="E96" s="175">
        <v>44165</v>
      </c>
      <c r="F96" s="188">
        <v>148015269</v>
      </c>
      <c r="G96" s="188">
        <v>0</v>
      </c>
      <c r="H96" s="188">
        <v>0</v>
      </c>
      <c r="I96" s="188">
        <v>0</v>
      </c>
      <c r="J96" s="188">
        <v>7083749</v>
      </c>
      <c r="K96" s="188">
        <v>0</v>
      </c>
      <c r="L96" s="188">
        <v>0</v>
      </c>
      <c r="M96" s="188">
        <v>0</v>
      </c>
      <c r="N96" s="188">
        <v>969984</v>
      </c>
      <c r="O96" s="188">
        <v>0</v>
      </c>
      <c r="P96" s="188">
        <v>0</v>
      </c>
      <c r="Q96" s="188">
        <v>1797400</v>
      </c>
      <c r="R96" s="188">
        <v>0</v>
      </c>
      <c r="S96" s="190">
        <v>3059495</v>
      </c>
      <c r="T96" s="188">
        <v>12937017</v>
      </c>
      <c r="U96" s="188">
        <v>0</v>
      </c>
      <c r="V96" s="188">
        <v>121978224</v>
      </c>
      <c r="W96" s="190">
        <v>189400</v>
      </c>
      <c r="X96" s="155">
        <f t="shared" si="5"/>
        <v>0</v>
      </c>
      <c r="Y96" s="188">
        <v>0</v>
      </c>
      <c r="Z96" s="188">
        <v>0</v>
      </c>
      <c r="AA96" s="157">
        <f t="shared" si="8"/>
        <v>0</v>
      </c>
      <c r="AB96" s="155">
        <f t="shared" si="9"/>
        <v>148015269</v>
      </c>
      <c r="AC96" s="167" t="s">
        <v>56</v>
      </c>
      <c r="AD96" s="174">
        <v>7999</v>
      </c>
      <c r="AE96" s="174" t="s">
        <v>57</v>
      </c>
      <c r="AF96" s="184">
        <v>2</v>
      </c>
      <c r="AG96" s="189" t="s">
        <v>71</v>
      </c>
      <c r="AH96" s="174" t="s">
        <v>25</v>
      </c>
      <c r="AI96" s="174"/>
      <c r="AJ96" s="175"/>
      <c r="AK96" s="174" t="s">
        <v>275</v>
      </c>
      <c r="AL96" s="188"/>
      <c r="AM96" s="188"/>
      <c r="AN96" s="188"/>
      <c r="AO96" s="188"/>
      <c r="AP96" s="188"/>
      <c r="AQ96" s="188"/>
      <c r="AR96" s="188"/>
      <c r="AS96" s="188"/>
    </row>
    <row r="97" spans="1:45" customFormat="1" ht="15" x14ac:dyDescent="0.25">
      <c r="A97" s="191">
        <v>813010024</v>
      </c>
      <c r="B97" s="174" t="s">
        <v>276</v>
      </c>
      <c r="C97" s="175">
        <v>44897</v>
      </c>
      <c r="D97" s="175">
        <v>44075</v>
      </c>
      <c r="E97" s="175">
        <v>44895</v>
      </c>
      <c r="F97" s="188">
        <v>11441448</v>
      </c>
      <c r="G97" s="188">
        <v>0</v>
      </c>
      <c r="H97" s="188">
        <v>0</v>
      </c>
      <c r="I97" s="188">
        <v>0</v>
      </c>
      <c r="J97" s="188">
        <v>989318</v>
      </c>
      <c r="K97" s="188">
        <v>0</v>
      </c>
      <c r="L97" s="188">
        <v>0</v>
      </c>
      <c r="M97" s="188">
        <v>0</v>
      </c>
      <c r="N97" s="188">
        <v>0</v>
      </c>
      <c r="O97" s="188">
        <v>0</v>
      </c>
      <c r="P97" s="188">
        <v>0</v>
      </c>
      <c r="Q97" s="188">
        <v>293700</v>
      </c>
      <c r="R97" s="188">
        <v>0</v>
      </c>
      <c r="S97" s="190">
        <v>3260993</v>
      </c>
      <c r="T97" s="188">
        <v>720544</v>
      </c>
      <c r="U97" s="188">
        <v>0</v>
      </c>
      <c r="V97" s="188">
        <v>1778462</v>
      </c>
      <c r="W97" s="190">
        <v>4398431</v>
      </c>
      <c r="X97" s="155">
        <f t="shared" si="5"/>
        <v>0</v>
      </c>
      <c r="Y97" s="188">
        <v>0</v>
      </c>
      <c r="Z97" s="188">
        <v>0</v>
      </c>
      <c r="AA97" s="157">
        <f t="shared" si="8"/>
        <v>0</v>
      </c>
      <c r="AB97" s="155">
        <f t="shared" si="9"/>
        <v>11441448</v>
      </c>
      <c r="AC97" s="167" t="s">
        <v>56</v>
      </c>
      <c r="AD97" s="174">
        <v>7996</v>
      </c>
      <c r="AE97" s="174" t="s">
        <v>57</v>
      </c>
      <c r="AF97" s="184">
        <v>2</v>
      </c>
      <c r="AG97" s="189" t="s">
        <v>71</v>
      </c>
      <c r="AH97" s="174" t="s">
        <v>25</v>
      </c>
      <c r="AI97" s="174"/>
      <c r="AJ97" s="175"/>
      <c r="AK97" s="174" t="s">
        <v>275</v>
      </c>
      <c r="AL97" s="188"/>
      <c r="AM97" s="188"/>
      <c r="AN97" s="188"/>
      <c r="AO97" s="188"/>
      <c r="AP97" s="188"/>
      <c r="AQ97" s="188"/>
      <c r="AR97" s="188"/>
      <c r="AS97" s="188"/>
    </row>
    <row r="98" spans="1:45" customFormat="1" ht="15" x14ac:dyDescent="0.25">
      <c r="A98" s="191">
        <v>800084206</v>
      </c>
      <c r="B98" s="174" t="s">
        <v>277</v>
      </c>
      <c r="C98" s="175">
        <v>44897</v>
      </c>
      <c r="D98" s="175">
        <v>42401</v>
      </c>
      <c r="E98" s="175">
        <v>44895</v>
      </c>
      <c r="F98" s="188">
        <v>76162166</v>
      </c>
      <c r="G98" s="188">
        <v>215532</v>
      </c>
      <c r="H98" s="188">
        <v>0</v>
      </c>
      <c r="I98" s="188">
        <v>0</v>
      </c>
      <c r="J98" s="188">
        <v>1904823</v>
      </c>
      <c r="K98" s="188">
        <v>0</v>
      </c>
      <c r="L98" s="188">
        <v>0</v>
      </c>
      <c r="M98" s="188">
        <v>0</v>
      </c>
      <c r="N98" s="188">
        <v>284496</v>
      </c>
      <c r="O98" s="188">
        <v>0</v>
      </c>
      <c r="P98" s="188">
        <v>0</v>
      </c>
      <c r="Q98" s="188">
        <v>36086315</v>
      </c>
      <c r="R98" s="188">
        <v>0</v>
      </c>
      <c r="S98" s="190">
        <v>14666355</v>
      </c>
      <c r="T98" s="188">
        <v>5488371</v>
      </c>
      <c r="U98" s="188">
        <v>0</v>
      </c>
      <c r="V98" s="188">
        <v>454563</v>
      </c>
      <c r="W98" s="190">
        <v>17061711</v>
      </c>
      <c r="X98" s="155">
        <f t="shared" si="5"/>
        <v>0</v>
      </c>
      <c r="Y98" s="188">
        <v>0</v>
      </c>
      <c r="Z98" s="188">
        <v>1273313</v>
      </c>
      <c r="AA98" s="157">
        <f t="shared" si="8"/>
        <v>1273313</v>
      </c>
      <c r="AB98" s="155">
        <f t="shared" si="9"/>
        <v>74888853</v>
      </c>
      <c r="AC98" s="167" t="s">
        <v>56</v>
      </c>
      <c r="AD98" s="174">
        <v>7994</v>
      </c>
      <c r="AE98" s="174" t="s">
        <v>57</v>
      </c>
      <c r="AF98" s="184">
        <v>2</v>
      </c>
      <c r="AG98" s="189" t="s">
        <v>71</v>
      </c>
      <c r="AH98" s="174"/>
      <c r="AI98" s="174"/>
      <c r="AJ98" s="174"/>
      <c r="AK98" s="174" t="s">
        <v>278</v>
      </c>
      <c r="AL98" s="174"/>
      <c r="AM98" s="174"/>
      <c r="AN98" s="174"/>
      <c r="AO98" s="174"/>
      <c r="AP98" s="174"/>
      <c r="AQ98" s="174"/>
      <c r="AR98" s="174"/>
      <c r="AS98" s="174"/>
    </row>
    <row r="99" spans="1:45" customFormat="1" ht="15" x14ac:dyDescent="0.25">
      <c r="A99" s="174">
        <v>900010842</v>
      </c>
      <c r="B99" s="174" t="s">
        <v>279</v>
      </c>
      <c r="C99" s="175">
        <v>44897</v>
      </c>
      <c r="D99" s="175">
        <v>44593</v>
      </c>
      <c r="E99" s="175">
        <v>44895</v>
      </c>
      <c r="F99" s="188">
        <v>95026305</v>
      </c>
      <c r="G99" s="188">
        <v>0</v>
      </c>
      <c r="H99" s="188">
        <v>0</v>
      </c>
      <c r="I99" s="188">
        <v>0</v>
      </c>
      <c r="J99" s="188">
        <v>52578471</v>
      </c>
      <c r="K99" s="188">
        <v>0</v>
      </c>
      <c r="L99" s="188">
        <v>0</v>
      </c>
      <c r="M99" s="188">
        <v>0</v>
      </c>
      <c r="N99" s="188">
        <v>0</v>
      </c>
      <c r="O99" s="188">
        <v>0</v>
      </c>
      <c r="P99" s="188">
        <v>0</v>
      </c>
      <c r="Q99" s="188">
        <v>2500000</v>
      </c>
      <c r="R99" s="188">
        <v>0</v>
      </c>
      <c r="S99" s="190">
        <v>0</v>
      </c>
      <c r="T99" s="188">
        <v>0</v>
      </c>
      <c r="U99" s="188">
        <v>3269232</v>
      </c>
      <c r="V99" s="188">
        <v>0</v>
      </c>
      <c r="W99" s="190">
        <v>36678602</v>
      </c>
      <c r="X99" s="155">
        <f t="shared" si="5"/>
        <v>0</v>
      </c>
      <c r="Y99" s="188">
        <v>0</v>
      </c>
      <c r="Z99" s="188">
        <v>0</v>
      </c>
      <c r="AA99" s="157">
        <f t="shared" si="8"/>
        <v>0</v>
      </c>
      <c r="AB99" s="155">
        <f t="shared" si="9"/>
        <v>95026305</v>
      </c>
      <c r="AC99" s="167" t="s">
        <v>19</v>
      </c>
      <c r="AD99" s="174">
        <v>7989</v>
      </c>
      <c r="AE99" s="174" t="s">
        <v>57</v>
      </c>
      <c r="AF99" s="184">
        <v>2</v>
      </c>
      <c r="AG99" s="189" t="s">
        <v>71</v>
      </c>
      <c r="AH99" s="174"/>
      <c r="AI99" s="174"/>
      <c r="AJ99" s="174"/>
      <c r="AK99" s="174" t="s">
        <v>271</v>
      </c>
      <c r="AL99" s="174"/>
      <c r="AM99" s="174"/>
      <c r="AN99" s="174"/>
      <c r="AO99" s="174"/>
      <c r="AP99" s="174"/>
      <c r="AQ99" s="174"/>
      <c r="AR99" s="174"/>
      <c r="AS99" s="174"/>
    </row>
    <row r="100" spans="1:45" customFormat="1" ht="15" x14ac:dyDescent="0.25">
      <c r="A100" s="174">
        <v>820003431</v>
      </c>
      <c r="B100" s="174" t="s">
        <v>280</v>
      </c>
      <c r="C100" s="175">
        <v>44897</v>
      </c>
      <c r="D100" s="175">
        <v>44652</v>
      </c>
      <c r="E100" s="175">
        <v>44742</v>
      </c>
      <c r="F100" s="188">
        <v>810323</v>
      </c>
      <c r="G100" s="188">
        <v>0</v>
      </c>
      <c r="H100" s="188">
        <v>0</v>
      </c>
      <c r="I100" s="188">
        <v>0</v>
      </c>
      <c r="J100" s="188">
        <v>0</v>
      </c>
      <c r="K100" s="188">
        <v>0</v>
      </c>
      <c r="L100" s="188">
        <v>0</v>
      </c>
      <c r="M100" s="188">
        <v>0</v>
      </c>
      <c r="N100" s="188">
        <v>0</v>
      </c>
      <c r="O100" s="188">
        <v>0</v>
      </c>
      <c r="P100" s="188">
        <v>0</v>
      </c>
      <c r="Q100" s="188">
        <v>0</v>
      </c>
      <c r="R100" s="188">
        <v>0</v>
      </c>
      <c r="S100" s="190">
        <v>3691</v>
      </c>
      <c r="T100" s="188">
        <v>514232</v>
      </c>
      <c r="U100" s="188">
        <v>0</v>
      </c>
      <c r="V100" s="188">
        <v>0</v>
      </c>
      <c r="W100" s="190">
        <v>292400</v>
      </c>
      <c r="X100" s="155">
        <f t="shared" si="5"/>
        <v>0</v>
      </c>
      <c r="Y100" s="188">
        <v>0</v>
      </c>
      <c r="Z100" s="188">
        <v>0</v>
      </c>
      <c r="AA100" s="157">
        <f t="shared" si="8"/>
        <v>0</v>
      </c>
      <c r="AB100" s="155">
        <f t="shared" si="9"/>
        <v>810323</v>
      </c>
      <c r="AC100" s="167" t="s">
        <v>56</v>
      </c>
      <c r="AD100" s="174">
        <v>7978</v>
      </c>
      <c r="AE100" s="174" t="s">
        <v>57</v>
      </c>
      <c r="AF100" s="184">
        <v>2</v>
      </c>
      <c r="AG100" s="189" t="s">
        <v>71</v>
      </c>
      <c r="AH100" s="174"/>
      <c r="AI100" s="174"/>
      <c r="AJ100" s="174"/>
      <c r="AK100" s="174" t="s">
        <v>271</v>
      </c>
      <c r="AL100" s="174"/>
      <c r="AM100" s="174"/>
      <c r="AN100" s="174"/>
      <c r="AO100" s="174"/>
      <c r="AP100" s="174"/>
      <c r="AQ100" s="174"/>
      <c r="AR100" s="174"/>
      <c r="AS100" s="174"/>
    </row>
    <row r="101" spans="1:45" customFormat="1" ht="15" x14ac:dyDescent="0.25">
      <c r="A101" s="169">
        <v>901208937</v>
      </c>
      <c r="B101" s="174" t="s">
        <v>281</v>
      </c>
      <c r="C101" s="175">
        <v>44900</v>
      </c>
      <c r="D101" s="175">
        <v>44197</v>
      </c>
      <c r="E101" s="175">
        <v>44895</v>
      </c>
      <c r="F101" s="188">
        <v>3423653092</v>
      </c>
      <c r="G101" s="188">
        <v>0</v>
      </c>
      <c r="H101" s="188">
        <v>0</v>
      </c>
      <c r="I101" s="188">
        <v>0</v>
      </c>
      <c r="J101" s="188">
        <v>0</v>
      </c>
      <c r="K101" s="188">
        <v>0</v>
      </c>
      <c r="L101" s="188">
        <v>189710221</v>
      </c>
      <c r="M101" s="188">
        <v>205501845</v>
      </c>
      <c r="N101" s="188">
        <v>0</v>
      </c>
      <c r="O101" s="188">
        <v>0</v>
      </c>
      <c r="P101" s="188">
        <v>0</v>
      </c>
      <c r="Q101" s="188">
        <v>336758622</v>
      </c>
      <c r="R101" s="188">
        <v>0</v>
      </c>
      <c r="S101" s="190">
        <v>0</v>
      </c>
      <c r="T101" s="188">
        <v>1236900</v>
      </c>
      <c r="U101" s="188">
        <v>4514774</v>
      </c>
      <c r="V101" s="188">
        <v>10464300</v>
      </c>
      <c r="W101" s="190">
        <v>2675466430</v>
      </c>
      <c r="X101" s="155">
        <f t="shared" si="5"/>
        <v>0</v>
      </c>
      <c r="Y101" s="188">
        <v>0</v>
      </c>
      <c r="Z101" s="188">
        <v>0</v>
      </c>
      <c r="AA101" s="157">
        <f t="shared" si="8"/>
        <v>0</v>
      </c>
      <c r="AB101" s="155">
        <f t="shared" si="9"/>
        <v>3423653092</v>
      </c>
      <c r="AC101" s="167" t="s">
        <v>19</v>
      </c>
      <c r="AD101" s="174">
        <v>8291</v>
      </c>
      <c r="AE101" s="174" t="s">
        <v>57</v>
      </c>
      <c r="AF101" s="184">
        <v>2</v>
      </c>
      <c r="AG101" s="189" t="s">
        <v>71</v>
      </c>
      <c r="AH101" s="174" t="s">
        <v>25</v>
      </c>
      <c r="AI101" s="174"/>
      <c r="AJ101" s="175">
        <v>43830</v>
      </c>
      <c r="AK101" s="174" t="s">
        <v>275</v>
      </c>
      <c r="AL101" s="188"/>
      <c r="AM101" s="188"/>
      <c r="AN101" s="188"/>
      <c r="AO101" s="188"/>
      <c r="AP101" s="188"/>
      <c r="AQ101" s="188"/>
      <c r="AR101" s="188"/>
      <c r="AS101" s="188"/>
    </row>
    <row r="102" spans="1:45" customFormat="1" ht="15" x14ac:dyDescent="0.25">
      <c r="A102" s="191">
        <v>820002657</v>
      </c>
      <c r="B102" s="174" t="s">
        <v>177</v>
      </c>
      <c r="C102" s="175">
        <v>44900</v>
      </c>
      <c r="D102" s="175">
        <v>44562</v>
      </c>
      <c r="E102" s="175">
        <v>44742</v>
      </c>
      <c r="F102" s="188">
        <v>513975</v>
      </c>
      <c r="G102" s="188">
        <v>0</v>
      </c>
      <c r="H102" s="188">
        <v>0</v>
      </c>
      <c r="I102" s="188">
        <v>0</v>
      </c>
      <c r="J102" s="188">
        <v>512475</v>
      </c>
      <c r="K102" s="188">
        <v>0</v>
      </c>
      <c r="L102" s="188">
        <v>0</v>
      </c>
      <c r="M102" s="188">
        <v>0</v>
      </c>
      <c r="N102" s="188">
        <v>0</v>
      </c>
      <c r="O102" s="188">
        <v>0</v>
      </c>
      <c r="P102" s="188">
        <v>0</v>
      </c>
      <c r="Q102" s="188">
        <v>0</v>
      </c>
      <c r="R102" s="188">
        <v>0</v>
      </c>
      <c r="S102" s="190">
        <v>0</v>
      </c>
      <c r="T102" s="188">
        <v>0</v>
      </c>
      <c r="U102" s="188">
        <v>0</v>
      </c>
      <c r="V102" s="188">
        <v>0</v>
      </c>
      <c r="W102" s="190">
        <v>1500</v>
      </c>
      <c r="X102" s="155">
        <f t="shared" si="5"/>
        <v>0</v>
      </c>
      <c r="Y102" s="188">
        <v>0</v>
      </c>
      <c r="Z102" s="188">
        <v>0</v>
      </c>
      <c r="AA102" s="157">
        <f t="shared" si="8"/>
        <v>0</v>
      </c>
      <c r="AB102" s="155">
        <f t="shared" si="9"/>
        <v>513975</v>
      </c>
      <c r="AC102" s="167" t="s">
        <v>56</v>
      </c>
      <c r="AD102" s="174">
        <v>8025</v>
      </c>
      <c r="AE102" s="174" t="s">
        <v>57</v>
      </c>
      <c r="AF102" s="184">
        <v>2</v>
      </c>
      <c r="AG102" s="189" t="s">
        <v>71</v>
      </c>
      <c r="AH102" s="174" t="s">
        <v>25</v>
      </c>
      <c r="AI102" s="174"/>
      <c r="AJ102" s="175">
        <v>44196</v>
      </c>
      <c r="AK102" s="174" t="s">
        <v>275</v>
      </c>
      <c r="AL102" s="188"/>
      <c r="AM102" s="188"/>
      <c r="AN102" s="188"/>
      <c r="AO102" s="188"/>
      <c r="AP102" s="188"/>
      <c r="AQ102" s="188"/>
      <c r="AR102" s="188"/>
      <c r="AS102" s="188"/>
    </row>
    <row r="103" spans="1:45" customFormat="1" ht="15" x14ac:dyDescent="0.25">
      <c r="A103" s="169">
        <v>829003945</v>
      </c>
      <c r="B103" s="174" t="s">
        <v>282</v>
      </c>
      <c r="C103" s="175">
        <v>44902</v>
      </c>
      <c r="D103" s="175">
        <v>44317</v>
      </c>
      <c r="E103" s="175">
        <v>44865</v>
      </c>
      <c r="F103" s="188">
        <v>582340</v>
      </c>
      <c r="G103" s="188">
        <v>0</v>
      </c>
      <c r="H103" s="188">
        <v>0</v>
      </c>
      <c r="I103" s="188">
        <v>0</v>
      </c>
      <c r="J103" s="188">
        <v>0</v>
      </c>
      <c r="K103" s="188">
        <v>0</v>
      </c>
      <c r="L103" s="188">
        <v>0</v>
      </c>
      <c r="M103" s="188">
        <v>0</v>
      </c>
      <c r="N103" s="188">
        <v>0</v>
      </c>
      <c r="O103" s="188">
        <v>0</v>
      </c>
      <c r="P103" s="188">
        <v>0</v>
      </c>
      <c r="Q103" s="188">
        <v>0</v>
      </c>
      <c r="R103" s="188">
        <v>0</v>
      </c>
      <c r="S103" s="190">
        <v>0</v>
      </c>
      <c r="T103" s="188">
        <v>125100</v>
      </c>
      <c r="U103" s="188">
        <v>0</v>
      </c>
      <c r="V103" s="188">
        <v>390040</v>
      </c>
      <c r="W103" s="190">
        <v>67200</v>
      </c>
      <c r="X103" s="155">
        <f t="shared" si="5"/>
        <v>0</v>
      </c>
      <c r="Y103" s="188">
        <v>0</v>
      </c>
      <c r="Z103" s="188">
        <v>0</v>
      </c>
      <c r="AA103" s="157">
        <f t="shared" si="8"/>
        <v>0</v>
      </c>
      <c r="AB103" s="155">
        <f t="shared" si="9"/>
        <v>582340</v>
      </c>
      <c r="AC103" s="167" t="s">
        <v>19</v>
      </c>
      <c r="AD103" s="174">
        <v>8099</v>
      </c>
      <c r="AE103" s="174" t="s">
        <v>57</v>
      </c>
      <c r="AF103" s="184">
        <v>2</v>
      </c>
      <c r="AG103" s="189" t="s">
        <v>71</v>
      </c>
      <c r="AH103" s="174" t="s">
        <v>25</v>
      </c>
      <c r="AI103" s="174"/>
      <c r="AJ103" s="175"/>
      <c r="AK103" s="174" t="s">
        <v>275</v>
      </c>
      <c r="AL103" s="188"/>
      <c r="AM103" s="188"/>
      <c r="AN103" s="188"/>
      <c r="AO103" s="188"/>
      <c r="AP103" s="188"/>
      <c r="AQ103" s="188"/>
      <c r="AR103" s="188"/>
      <c r="AS103" s="188"/>
    </row>
    <row r="104" spans="1:45" customFormat="1" ht="15" x14ac:dyDescent="0.25">
      <c r="A104" s="169">
        <v>900448559</v>
      </c>
      <c r="B104" s="174" t="s">
        <v>283</v>
      </c>
      <c r="C104" s="175">
        <v>44902</v>
      </c>
      <c r="D104" s="175">
        <v>43252</v>
      </c>
      <c r="E104" s="175">
        <v>44865</v>
      </c>
      <c r="F104" s="188">
        <v>86627381</v>
      </c>
      <c r="G104" s="188">
        <v>0</v>
      </c>
      <c r="H104" s="188">
        <v>0</v>
      </c>
      <c r="I104" s="188">
        <v>0</v>
      </c>
      <c r="J104" s="188">
        <v>4113300</v>
      </c>
      <c r="K104" s="188">
        <v>0</v>
      </c>
      <c r="L104" s="188">
        <v>0</v>
      </c>
      <c r="M104" s="188">
        <v>0</v>
      </c>
      <c r="N104" s="188">
        <v>0</v>
      </c>
      <c r="O104" s="188">
        <v>0</v>
      </c>
      <c r="P104" s="188">
        <v>0</v>
      </c>
      <c r="Q104" s="188">
        <v>0</v>
      </c>
      <c r="R104" s="188">
        <v>0</v>
      </c>
      <c r="S104" s="190">
        <v>923200</v>
      </c>
      <c r="T104" s="188">
        <v>2354850</v>
      </c>
      <c r="U104" s="188">
        <v>0</v>
      </c>
      <c r="V104" s="188">
        <v>68820105</v>
      </c>
      <c r="W104" s="190">
        <v>10415926</v>
      </c>
      <c r="X104" s="155">
        <f t="shared" si="5"/>
        <v>0</v>
      </c>
      <c r="Y104" s="188">
        <v>0</v>
      </c>
      <c r="Z104" s="188">
        <v>0</v>
      </c>
      <c r="AA104" s="157">
        <f t="shared" si="8"/>
        <v>0</v>
      </c>
      <c r="AB104" s="155">
        <f t="shared" si="9"/>
        <v>86627381</v>
      </c>
      <c r="AC104" s="167" t="s">
        <v>19</v>
      </c>
      <c r="AD104" s="174">
        <v>8097</v>
      </c>
      <c r="AE104" s="174" t="s">
        <v>57</v>
      </c>
      <c r="AF104" s="184">
        <v>2</v>
      </c>
      <c r="AG104" s="189" t="s">
        <v>71</v>
      </c>
      <c r="AH104" s="174" t="s">
        <v>25</v>
      </c>
      <c r="AI104" s="174"/>
      <c r="AJ104" s="175">
        <v>43100</v>
      </c>
      <c r="AK104" s="174" t="s">
        <v>275</v>
      </c>
      <c r="AL104" s="188"/>
      <c r="AM104" s="188"/>
      <c r="AN104" s="188"/>
      <c r="AO104" s="188"/>
      <c r="AP104" s="188"/>
      <c r="AQ104" s="188"/>
      <c r="AR104" s="188"/>
      <c r="AS104" s="188"/>
    </row>
    <row r="105" spans="1:45" customFormat="1" ht="15" x14ac:dyDescent="0.25">
      <c r="A105" s="169">
        <v>900447641</v>
      </c>
      <c r="B105" s="174" t="s">
        <v>284</v>
      </c>
      <c r="C105" s="175">
        <v>44902</v>
      </c>
      <c r="D105" s="175">
        <v>44805</v>
      </c>
      <c r="E105" s="175">
        <v>44895</v>
      </c>
      <c r="F105" s="188">
        <v>44694354</v>
      </c>
      <c r="G105" s="188">
        <v>0</v>
      </c>
      <c r="H105" s="188">
        <v>0</v>
      </c>
      <c r="I105" s="188">
        <v>0</v>
      </c>
      <c r="J105" s="188">
        <v>43813264</v>
      </c>
      <c r="K105" s="188">
        <v>0</v>
      </c>
      <c r="L105" s="188">
        <v>0</v>
      </c>
      <c r="M105" s="188">
        <v>0</v>
      </c>
      <c r="N105" s="188">
        <v>0</v>
      </c>
      <c r="O105" s="188">
        <v>0</v>
      </c>
      <c r="P105" s="188">
        <v>0</v>
      </c>
      <c r="Q105" s="188">
        <v>0</v>
      </c>
      <c r="R105" s="188">
        <v>0</v>
      </c>
      <c r="S105" s="190">
        <v>0</v>
      </c>
      <c r="T105" s="188">
        <v>0</v>
      </c>
      <c r="U105" s="188">
        <v>0</v>
      </c>
      <c r="V105" s="188">
        <v>0</v>
      </c>
      <c r="W105" s="190">
        <v>881090</v>
      </c>
      <c r="X105" s="155">
        <f t="shared" si="5"/>
        <v>0</v>
      </c>
      <c r="Y105" s="188">
        <v>0</v>
      </c>
      <c r="Z105" s="188">
        <v>0</v>
      </c>
      <c r="AA105" s="157">
        <f t="shared" si="8"/>
        <v>0</v>
      </c>
      <c r="AB105" s="155">
        <f t="shared" si="9"/>
        <v>44694354</v>
      </c>
      <c r="AC105" s="167" t="s">
        <v>19</v>
      </c>
      <c r="AD105" s="174">
        <v>8085</v>
      </c>
      <c r="AE105" s="174" t="s">
        <v>57</v>
      </c>
      <c r="AF105" s="184">
        <v>2</v>
      </c>
      <c r="AG105" s="189" t="s">
        <v>71</v>
      </c>
      <c r="AH105" s="174" t="s">
        <v>25</v>
      </c>
      <c r="AI105" s="174"/>
      <c r="AJ105" s="175"/>
      <c r="AK105" s="174" t="s">
        <v>275</v>
      </c>
      <c r="AL105" s="188"/>
      <c r="AM105" s="188"/>
      <c r="AN105" s="188"/>
      <c r="AO105" s="188"/>
      <c r="AP105" s="188"/>
      <c r="AQ105" s="188"/>
      <c r="AR105" s="188"/>
      <c r="AS105" s="188"/>
    </row>
    <row r="106" spans="1:45" customFormat="1" ht="15" x14ac:dyDescent="0.25">
      <c r="A106" s="191">
        <v>820004318</v>
      </c>
      <c r="B106" s="174" t="s">
        <v>285</v>
      </c>
      <c r="C106" s="175">
        <v>44902</v>
      </c>
      <c r="D106" s="175">
        <v>44562</v>
      </c>
      <c r="E106" s="175">
        <v>44865</v>
      </c>
      <c r="F106" s="188">
        <v>13827393</v>
      </c>
      <c r="G106" s="188">
        <v>0</v>
      </c>
      <c r="H106" s="188">
        <v>0</v>
      </c>
      <c r="I106" s="188">
        <v>0</v>
      </c>
      <c r="J106" s="188">
        <v>320881</v>
      </c>
      <c r="K106" s="188">
        <v>0</v>
      </c>
      <c r="L106" s="188">
        <v>0</v>
      </c>
      <c r="M106" s="188">
        <v>0</v>
      </c>
      <c r="N106" s="188">
        <v>0</v>
      </c>
      <c r="O106" s="188">
        <v>0</v>
      </c>
      <c r="P106" s="188">
        <v>0</v>
      </c>
      <c r="Q106" s="188">
        <v>0</v>
      </c>
      <c r="R106" s="188">
        <v>0</v>
      </c>
      <c r="S106" s="190">
        <v>0</v>
      </c>
      <c r="T106" s="188">
        <v>1438650</v>
      </c>
      <c r="U106" s="188">
        <v>0</v>
      </c>
      <c r="V106" s="188">
        <v>11864243</v>
      </c>
      <c r="W106" s="190">
        <v>203619</v>
      </c>
      <c r="X106" s="155">
        <f t="shared" si="5"/>
        <v>0</v>
      </c>
      <c r="Y106" s="188">
        <v>0</v>
      </c>
      <c r="Z106" s="188">
        <v>0</v>
      </c>
      <c r="AA106" s="157">
        <f t="shared" si="8"/>
        <v>0</v>
      </c>
      <c r="AB106" s="155">
        <f t="shared" si="9"/>
        <v>13827393</v>
      </c>
      <c r="AC106" s="167" t="s">
        <v>56</v>
      </c>
      <c r="AD106" s="174">
        <v>8084</v>
      </c>
      <c r="AE106" s="174" t="s">
        <v>57</v>
      </c>
      <c r="AF106" s="184">
        <v>2</v>
      </c>
      <c r="AG106" s="189" t="s">
        <v>71</v>
      </c>
      <c r="AH106" s="174" t="s">
        <v>25</v>
      </c>
      <c r="AI106" s="174"/>
      <c r="AJ106" s="175">
        <v>43830</v>
      </c>
      <c r="AK106" s="174" t="s">
        <v>275</v>
      </c>
      <c r="AL106" s="188"/>
      <c r="AM106" s="188"/>
      <c r="AN106" s="188"/>
      <c r="AO106" s="188"/>
      <c r="AP106" s="188"/>
      <c r="AQ106" s="188"/>
      <c r="AR106" s="188"/>
      <c r="AS106" s="188"/>
    </row>
    <row r="107" spans="1:45" customFormat="1" ht="15" x14ac:dyDescent="0.25">
      <c r="A107" s="169">
        <v>830099027</v>
      </c>
      <c r="B107" s="174" t="s">
        <v>286</v>
      </c>
      <c r="C107" s="175">
        <v>44904</v>
      </c>
      <c r="D107" s="175">
        <v>43678</v>
      </c>
      <c r="E107" s="175">
        <v>44895</v>
      </c>
      <c r="F107" s="188">
        <v>38059598</v>
      </c>
      <c r="G107" s="188">
        <v>0</v>
      </c>
      <c r="H107" s="188">
        <v>0</v>
      </c>
      <c r="I107" s="188">
        <v>0</v>
      </c>
      <c r="J107" s="188">
        <v>3265924</v>
      </c>
      <c r="K107" s="188">
        <v>0</v>
      </c>
      <c r="L107" s="188">
        <v>0</v>
      </c>
      <c r="M107" s="188">
        <v>0</v>
      </c>
      <c r="N107" s="188">
        <v>0</v>
      </c>
      <c r="O107" s="188">
        <v>0</v>
      </c>
      <c r="P107" s="188">
        <v>0</v>
      </c>
      <c r="Q107" s="188">
        <v>12210690</v>
      </c>
      <c r="R107" s="188">
        <v>0</v>
      </c>
      <c r="S107" s="190">
        <v>0</v>
      </c>
      <c r="T107" s="188">
        <v>1344000</v>
      </c>
      <c r="U107" s="188">
        <v>0</v>
      </c>
      <c r="V107" s="188">
        <v>0</v>
      </c>
      <c r="W107" s="190">
        <v>21238984</v>
      </c>
      <c r="X107" s="155">
        <f t="shared" si="5"/>
        <v>0</v>
      </c>
      <c r="Y107" s="188">
        <v>0</v>
      </c>
      <c r="Z107" s="188">
        <v>0</v>
      </c>
      <c r="AA107" s="157">
        <f t="shared" si="8"/>
        <v>0</v>
      </c>
      <c r="AB107" s="155">
        <f t="shared" si="9"/>
        <v>38059598</v>
      </c>
      <c r="AC107" s="167" t="s">
        <v>19</v>
      </c>
      <c r="AD107" s="174">
        <v>8112</v>
      </c>
      <c r="AE107" s="174" t="s">
        <v>57</v>
      </c>
      <c r="AF107" s="184">
        <v>2</v>
      </c>
      <c r="AG107" s="189" t="s">
        <v>71</v>
      </c>
      <c r="AH107" s="174" t="s">
        <v>25</v>
      </c>
      <c r="AI107" s="174"/>
      <c r="AJ107" s="175"/>
      <c r="AK107" s="174" t="s">
        <v>275</v>
      </c>
      <c r="AL107" s="188"/>
      <c r="AM107" s="188"/>
      <c r="AN107" s="188"/>
      <c r="AO107" s="188"/>
      <c r="AP107" s="188"/>
      <c r="AQ107" s="188"/>
      <c r="AR107" s="188"/>
      <c r="AS107" s="188"/>
    </row>
    <row r="108" spans="1:45" customFormat="1" ht="15" x14ac:dyDescent="0.25">
      <c r="A108" s="191">
        <v>835000972</v>
      </c>
      <c r="B108" s="174" t="s">
        <v>287</v>
      </c>
      <c r="C108" s="175">
        <v>44904</v>
      </c>
      <c r="D108" s="175">
        <v>42217</v>
      </c>
      <c r="E108" s="175">
        <v>42338</v>
      </c>
      <c r="F108" s="188">
        <v>81175075</v>
      </c>
      <c r="G108" s="188">
        <v>122330</v>
      </c>
      <c r="H108" s="188">
        <v>0</v>
      </c>
      <c r="I108" s="188">
        <v>0</v>
      </c>
      <c r="J108" s="188">
        <v>14405692</v>
      </c>
      <c r="K108" s="188">
        <v>0</v>
      </c>
      <c r="L108" s="188">
        <v>28310</v>
      </c>
      <c r="M108" s="188">
        <v>0</v>
      </c>
      <c r="N108" s="188">
        <v>0</v>
      </c>
      <c r="O108" s="188">
        <v>0</v>
      </c>
      <c r="P108" s="188">
        <v>0</v>
      </c>
      <c r="Q108" s="188">
        <v>1591439</v>
      </c>
      <c r="R108" s="188">
        <v>0</v>
      </c>
      <c r="S108" s="190">
        <v>156474</v>
      </c>
      <c r="T108" s="188">
        <v>31031038</v>
      </c>
      <c r="U108" s="188">
        <v>100800</v>
      </c>
      <c r="V108" s="188">
        <v>29823808</v>
      </c>
      <c r="W108" s="190">
        <v>3915184</v>
      </c>
      <c r="X108" s="155">
        <f t="shared" si="5"/>
        <v>0</v>
      </c>
      <c r="Y108" s="188">
        <v>0</v>
      </c>
      <c r="Z108" s="188">
        <v>0</v>
      </c>
      <c r="AA108" s="157">
        <f t="shared" si="8"/>
        <v>0</v>
      </c>
      <c r="AB108" s="155">
        <f t="shared" si="9"/>
        <v>81175075</v>
      </c>
      <c r="AC108" s="167" t="s">
        <v>56</v>
      </c>
      <c r="AD108" s="174">
        <v>8120</v>
      </c>
      <c r="AE108" s="174" t="s">
        <v>57</v>
      </c>
      <c r="AF108" s="184">
        <v>2</v>
      </c>
      <c r="AG108" s="189" t="s">
        <v>71</v>
      </c>
      <c r="AH108" s="174" t="s">
        <v>25</v>
      </c>
      <c r="AI108" s="174"/>
      <c r="AJ108" s="175"/>
      <c r="AK108" s="174" t="s">
        <v>275</v>
      </c>
      <c r="AL108" s="188"/>
      <c r="AM108" s="188"/>
      <c r="AN108" s="188"/>
      <c r="AO108" s="188"/>
      <c r="AP108" s="188"/>
      <c r="AQ108" s="188"/>
      <c r="AR108" s="188"/>
      <c r="AS108" s="188"/>
    </row>
    <row r="109" spans="1:45" customFormat="1" ht="15" x14ac:dyDescent="0.25">
      <c r="A109" s="191">
        <v>892399994</v>
      </c>
      <c r="B109" s="174" t="s">
        <v>181</v>
      </c>
      <c r="C109" s="175">
        <v>44904</v>
      </c>
      <c r="D109" s="175">
        <v>42278</v>
      </c>
      <c r="E109" s="175">
        <v>44895</v>
      </c>
      <c r="F109" s="188">
        <v>518155357</v>
      </c>
      <c r="G109" s="188">
        <v>0</v>
      </c>
      <c r="H109" s="188">
        <v>0</v>
      </c>
      <c r="I109" s="188">
        <v>0</v>
      </c>
      <c r="J109" s="188">
        <v>75019557</v>
      </c>
      <c r="K109" s="188">
        <v>7344</v>
      </c>
      <c r="L109" s="188">
        <v>153074</v>
      </c>
      <c r="M109" s="188">
        <v>925515</v>
      </c>
      <c r="N109" s="188">
        <v>697985</v>
      </c>
      <c r="O109" s="188">
        <v>0</v>
      </c>
      <c r="P109" s="188">
        <v>0</v>
      </c>
      <c r="Q109" s="188">
        <v>33236085</v>
      </c>
      <c r="R109" s="188">
        <v>0</v>
      </c>
      <c r="S109" s="190">
        <v>25124025</v>
      </c>
      <c r="T109" s="188">
        <v>81550660</v>
      </c>
      <c r="U109" s="188">
        <v>12511520</v>
      </c>
      <c r="V109" s="188">
        <v>143662807</v>
      </c>
      <c r="W109" s="190">
        <v>145266785</v>
      </c>
      <c r="X109" s="155">
        <f t="shared" si="5"/>
        <v>0</v>
      </c>
      <c r="Y109" s="188">
        <v>0</v>
      </c>
      <c r="Z109" s="188">
        <v>0</v>
      </c>
      <c r="AA109" s="157">
        <f t="shared" si="8"/>
        <v>0</v>
      </c>
      <c r="AB109" s="155">
        <f t="shared" si="9"/>
        <v>518155357</v>
      </c>
      <c r="AC109" s="167" t="s">
        <v>56</v>
      </c>
      <c r="AD109" s="174">
        <v>8106</v>
      </c>
      <c r="AE109" s="174" t="s">
        <v>57</v>
      </c>
      <c r="AF109" s="184">
        <v>2</v>
      </c>
      <c r="AG109" s="189" t="s">
        <v>71</v>
      </c>
      <c r="AH109" s="174" t="s">
        <v>25</v>
      </c>
      <c r="AI109" s="174"/>
      <c r="AJ109" s="175"/>
      <c r="AK109" s="174" t="s">
        <v>275</v>
      </c>
      <c r="AL109" s="188"/>
      <c r="AM109" s="188"/>
      <c r="AN109" s="188"/>
      <c r="AO109" s="188"/>
      <c r="AP109" s="188"/>
      <c r="AQ109" s="188"/>
      <c r="AR109" s="188"/>
      <c r="AS109" s="188"/>
    </row>
    <row r="110" spans="1:45" customFormat="1" ht="15" x14ac:dyDescent="0.25">
      <c r="A110" s="174">
        <v>900577659</v>
      </c>
      <c r="B110" s="174" t="s">
        <v>119</v>
      </c>
      <c r="C110" s="175">
        <v>44904</v>
      </c>
      <c r="D110" s="175">
        <v>44621</v>
      </c>
      <c r="E110" s="175">
        <v>44895</v>
      </c>
      <c r="F110" s="188">
        <v>83608472</v>
      </c>
      <c r="G110" s="188">
        <v>0</v>
      </c>
      <c r="H110" s="188">
        <v>0</v>
      </c>
      <c r="I110" s="188">
        <v>0</v>
      </c>
      <c r="J110" s="188">
        <v>21632181</v>
      </c>
      <c r="K110" s="188">
        <v>0</v>
      </c>
      <c r="L110" s="188">
        <v>0</v>
      </c>
      <c r="M110" s="188">
        <v>0</v>
      </c>
      <c r="N110" s="188">
        <v>0</v>
      </c>
      <c r="O110" s="188">
        <v>0</v>
      </c>
      <c r="P110" s="188">
        <v>0</v>
      </c>
      <c r="Q110" s="188">
        <v>25042101</v>
      </c>
      <c r="R110" s="188">
        <v>0</v>
      </c>
      <c r="S110" s="190">
        <v>0</v>
      </c>
      <c r="T110" s="188">
        <v>0</v>
      </c>
      <c r="U110" s="188">
        <v>0</v>
      </c>
      <c r="V110" s="188">
        <v>979008</v>
      </c>
      <c r="W110" s="190">
        <v>35955182</v>
      </c>
      <c r="X110" s="155">
        <f t="shared" si="5"/>
        <v>0</v>
      </c>
      <c r="Y110" s="188">
        <v>0</v>
      </c>
      <c r="Z110" s="188">
        <v>0</v>
      </c>
      <c r="AA110" s="157">
        <f t="shared" si="8"/>
        <v>0</v>
      </c>
      <c r="AB110" s="155">
        <f t="shared" si="9"/>
        <v>83608472</v>
      </c>
      <c r="AC110" s="167" t="s">
        <v>19</v>
      </c>
      <c r="AD110" s="174">
        <v>8109</v>
      </c>
      <c r="AE110" s="174" t="s">
        <v>57</v>
      </c>
      <c r="AF110" s="184">
        <v>2</v>
      </c>
      <c r="AG110" s="170" t="s">
        <v>72</v>
      </c>
      <c r="AH110" s="174"/>
      <c r="AI110" s="174"/>
      <c r="AJ110" s="174"/>
      <c r="AK110" s="174" t="s">
        <v>271</v>
      </c>
      <c r="AL110" s="174"/>
      <c r="AM110" s="174"/>
      <c r="AN110" s="174"/>
      <c r="AO110" s="174"/>
      <c r="AP110" s="174"/>
      <c r="AQ110" s="174"/>
      <c r="AR110" s="174"/>
      <c r="AS110" s="174"/>
    </row>
    <row r="111" spans="1:45" customFormat="1" ht="15" x14ac:dyDescent="0.25">
      <c r="A111" s="174">
        <v>890983843</v>
      </c>
      <c r="B111" s="174" t="s">
        <v>179</v>
      </c>
      <c r="C111" s="175">
        <v>44904</v>
      </c>
      <c r="D111" s="175">
        <v>44682</v>
      </c>
      <c r="E111" s="175">
        <v>44834</v>
      </c>
      <c r="F111" s="188">
        <v>1225710</v>
      </c>
      <c r="G111" s="188">
        <v>281900</v>
      </c>
      <c r="H111" s="188">
        <v>0</v>
      </c>
      <c r="I111" s="188">
        <v>0</v>
      </c>
      <c r="J111" s="188">
        <v>0</v>
      </c>
      <c r="K111" s="188">
        <v>0</v>
      </c>
      <c r="L111" s="188">
        <v>0</v>
      </c>
      <c r="M111" s="188">
        <v>0</v>
      </c>
      <c r="N111" s="188">
        <v>0</v>
      </c>
      <c r="O111" s="188">
        <v>0</v>
      </c>
      <c r="P111" s="188">
        <v>0</v>
      </c>
      <c r="Q111" s="188">
        <v>0</v>
      </c>
      <c r="R111" s="188">
        <v>0</v>
      </c>
      <c r="S111" s="190">
        <v>124300</v>
      </c>
      <c r="T111" s="188">
        <v>0</v>
      </c>
      <c r="U111" s="188">
        <v>0</v>
      </c>
      <c r="V111" s="188">
        <v>0</v>
      </c>
      <c r="W111" s="190">
        <v>819510</v>
      </c>
      <c r="X111" s="155">
        <f t="shared" si="5"/>
        <v>0</v>
      </c>
      <c r="Y111" s="188">
        <v>0</v>
      </c>
      <c r="Z111" s="188">
        <v>0</v>
      </c>
      <c r="AA111" s="157">
        <f t="shared" si="8"/>
        <v>0</v>
      </c>
      <c r="AB111" s="155">
        <f t="shared" si="9"/>
        <v>1225710</v>
      </c>
      <c r="AC111" s="167" t="s">
        <v>19</v>
      </c>
      <c r="AD111" s="174">
        <v>8107</v>
      </c>
      <c r="AE111" s="174" t="s">
        <v>57</v>
      </c>
      <c r="AF111" s="184">
        <v>2</v>
      </c>
      <c r="AG111" s="170" t="s">
        <v>72</v>
      </c>
      <c r="AH111" s="174"/>
      <c r="AI111" s="174"/>
      <c r="AJ111" s="174"/>
      <c r="AK111" s="174" t="s">
        <v>271</v>
      </c>
      <c r="AL111" s="174"/>
      <c r="AM111" s="174"/>
      <c r="AN111" s="174"/>
      <c r="AO111" s="174"/>
      <c r="AP111" s="174"/>
      <c r="AQ111" s="174"/>
      <c r="AR111" s="174"/>
      <c r="AS111" s="174"/>
    </row>
    <row r="112" spans="1:45" customFormat="1" ht="15" x14ac:dyDescent="0.25">
      <c r="A112" s="169">
        <v>901340288</v>
      </c>
      <c r="B112" s="174" t="s">
        <v>288</v>
      </c>
      <c r="C112" s="175">
        <v>44907</v>
      </c>
      <c r="D112" s="175">
        <v>44621</v>
      </c>
      <c r="E112" s="175">
        <v>44895</v>
      </c>
      <c r="F112" s="188">
        <v>8611263</v>
      </c>
      <c r="G112" s="188">
        <v>0</v>
      </c>
      <c r="H112" s="188">
        <v>0</v>
      </c>
      <c r="I112" s="188">
        <v>0</v>
      </c>
      <c r="J112" s="188">
        <v>6345679</v>
      </c>
      <c r="K112" s="188">
        <v>0</v>
      </c>
      <c r="L112" s="188">
        <v>0</v>
      </c>
      <c r="M112" s="188">
        <v>0</v>
      </c>
      <c r="N112" s="188">
        <v>0</v>
      </c>
      <c r="O112" s="188">
        <v>0</v>
      </c>
      <c r="P112" s="188">
        <v>580577</v>
      </c>
      <c r="Q112" s="188">
        <v>519021</v>
      </c>
      <c r="R112" s="188">
        <v>0</v>
      </c>
      <c r="S112" s="190">
        <v>0</v>
      </c>
      <c r="T112" s="188">
        <v>626657</v>
      </c>
      <c r="U112" s="188">
        <v>0</v>
      </c>
      <c r="V112" s="188">
        <v>379036</v>
      </c>
      <c r="W112" s="190">
        <v>160293</v>
      </c>
      <c r="X112" s="155">
        <f t="shared" si="5"/>
        <v>0</v>
      </c>
      <c r="Y112" s="188">
        <v>0</v>
      </c>
      <c r="Z112" s="188">
        <v>0</v>
      </c>
      <c r="AA112" s="157">
        <f t="shared" si="8"/>
        <v>0</v>
      </c>
      <c r="AB112" s="155">
        <f t="shared" si="9"/>
        <v>8611263</v>
      </c>
      <c r="AC112" s="167" t="s">
        <v>19</v>
      </c>
      <c r="AD112" s="174">
        <v>8189</v>
      </c>
      <c r="AE112" s="174" t="s">
        <v>57</v>
      </c>
      <c r="AF112" s="184">
        <v>2</v>
      </c>
      <c r="AG112" s="189" t="s">
        <v>71</v>
      </c>
      <c r="AH112" s="174" t="s">
        <v>25</v>
      </c>
      <c r="AI112" s="174"/>
      <c r="AJ112" s="175"/>
      <c r="AK112" s="174" t="s">
        <v>275</v>
      </c>
      <c r="AL112" s="188"/>
      <c r="AM112" s="188"/>
      <c r="AN112" s="188"/>
      <c r="AO112" s="188"/>
      <c r="AP112" s="188"/>
      <c r="AQ112" s="188"/>
      <c r="AR112" s="188"/>
      <c r="AS112" s="188"/>
    </row>
    <row r="113" spans="1:45" customFormat="1" ht="15" x14ac:dyDescent="0.25">
      <c r="A113" s="191">
        <v>813011566</v>
      </c>
      <c r="B113" s="174" t="s">
        <v>120</v>
      </c>
      <c r="C113" s="175">
        <v>44907</v>
      </c>
      <c r="D113" s="175">
        <v>42979</v>
      </c>
      <c r="E113" s="175">
        <v>44895</v>
      </c>
      <c r="F113" s="188">
        <v>11264679</v>
      </c>
      <c r="G113" s="188">
        <v>0</v>
      </c>
      <c r="H113" s="188">
        <v>0</v>
      </c>
      <c r="I113" s="188">
        <v>0</v>
      </c>
      <c r="J113" s="188">
        <v>0</v>
      </c>
      <c r="K113" s="188">
        <v>0</v>
      </c>
      <c r="L113" s="188">
        <v>0</v>
      </c>
      <c r="M113" s="188">
        <v>0</v>
      </c>
      <c r="N113" s="188">
        <v>433806</v>
      </c>
      <c r="O113" s="188">
        <v>0</v>
      </c>
      <c r="P113" s="188">
        <v>0</v>
      </c>
      <c r="Q113" s="188">
        <v>0</v>
      </c>
      <c r="R113" s="188">
        <v>0</v>
      </c>
      <c r="S113" s="190">
        <v>2092197</v>
      </c>
      <c r="T113" s="188">
        <v>5885470</v>
      </c>
      <c r="U113" s="188">
        <v>0</v>
      </c>
      <c r="V113" s="188">
        <v>0</v>
      </c>
      <c r="W113" s="190">
        <v>2853206</v>
      </c>
      <c r="X113" s="155">
        <f t="shared" si="5"/>
        <v>0</v>
      </c>
      <c r="Y113" s="188">
        <v>0</v>
      </c>
      <c r="Z113" s="188">
        <v>0</v>
      </c>
      <c r="AA113" s="157">
        <f t="shared" si="8"/>
        <v>0</v>
      </c>
      <c r="AB113" s="155">
        <f t="shared" si="9"/>
        <v>11264679</v>
      </c>
      <c r="AC113" s="167" t="s">
        <v>56</v>
      </c>
      <c r="AD113" s="174">
        <v>8172</v>
      </c>
      <c r="AE113" s="174" t="s">
        <v>57</v>
      </c>
      <c r="AF113" s="184">
        <v>2</v>
      </c>
      <c r="AG113" s="189" t="s">
        <v>71</v>
      </c>
      <c r="AH113" s="174" t="s">
        <v>25</v>
      </c>
      <c r="AI113" s="174"/>
      <c r="AJ113" s="175"/>
      <c r="AK113" s="174" t="s">
        <v>275</v>
      </c>
      <c r="AL113" s="188"/>
      <c r="AM113" s="188"/>
      <c r="AN113" s="188"/>
      <c r="AO113" s="188"/>
      <c r="AP113" s="188"/>
      <c r="AQ113" s="188"/>
      <c r="AR113" s="188"/>
      <c r="AS113" s="188"/>
    </row>
    <row r="114" spans="1:45" customFormat="1" ht="15" x14ac:dyDescent="0.25">
      <c r="A114" s="191">
        <v>802021332</v>
      </c>
      <c r="B114" s="174" t="s">
        <v>289</v>
      </c>
      <c r="C114" s="175">
        <v>44907</v>
      </c>
      <c r="D114" s="175">
        <v>44075</v>
      </c>
      <c r="E114" s="175">
        <v>44895</v>
      </c>
      <c r="F114" s="188">
        <v>15980295</v>
      </c>
      <c r="G114" s="188">
        <v>0</v>
      </c>
      <c r="H114" s="188">
        <v>0</v>
      </c>
      <c r="I114" s="188">
        <v>0</v>
      </c>
      <c r="J114" s="188">
        <v>414472</v>
      </c>
      <c r="K114" s="188">
        <v>0</v>
      </c>
      <c r="L114" s="188">
        <v>0</v>
      </c>
      <c r="M114" s="188">
        <v>0</v>
      </c>
      <c r="N114" s="188">
        <v>0</v>
      </c>
      <c r="O114" s="188">
        <v>0</v>
      </c>
      <c r="P114" s="188">
        <v>0</v>
      </c>
      <c r="Q114" s="188">
        <v>0</v>
      </c>
      <c r="R114" s="188">
        <v>0</v>
      </c>
      <c r="S114" s="190">
        <v>104210</v>
      </c>
      <c r="T114" s="188">
        <v>6683375</v>
      </c>
      <c r="U114" s="188">
        <v>0</v>
      </c>
      <c r="V114" s="188">
        <v>846950</v>
      </c>
      <c r="W114" s="190">
        <v>7931288</v>
      </c>
      <c r="X114" s="155">
        <f t="shared" si="5"/>
        <v>0</v>
      </c>
      <c r="Y114" s="188">
        <v>0</v>
      </c>
      <c r="Z114" s="188">
        <v>0</v>
      </c>
      <c r="AA114" s="157">
        <f t="shared" si="8"/>
        <v>0</v>
      </c>
      <c r="AB114" s="155">
        <f t="shared" si="9"/>
        <v>15980295</v>
      </c>
      <c r="AC114" s="167" t="s">
        <v>19</v>
      </c>
      <c r="AD114" s="174">
        <v>8173</v>
      </c>
      <c r="AE114" s="174" t="s">
        <v>57</v>
      </c>
      <c r="AF114" s="184">
        <v>2</v>
      </c>
      <c r="AG114" s="189" t="s">
        <v>71</v>
      </c>
      <c r="AH114" s="174" t="s">
        <v>25</v>
      </c>
      <c r="AI114" s="174"/>
      <c r="AJ114" s="175"/>
      <c r="AK114" s="174" t="s">
        <v>275</v>
      </c>
      <c r="AL114" s="188"/>
      <c r="AM114" s="188"/>
      <c r="AN114" s="188"/>
      <c r="AO114" s="188"/>
      <c r="AP114" s="188"/>
      <c r="AQ114" s="188"/>
      <c r="AR114" s="188"/>
      <c r="AS114" s="188"/>
    </row>
    <row r="115" spans="1:45" customFormat="1" ht="15" x14ac:dyDescent="0.25">
      <c r="A115" s="174">
        <v>900946739</v>
      </c>
      <c r="B115" s="174" t="s">
        <v>290</v>
      </c>
      <c r="C115" s="175">
        <v>44907</v>
      </c>
      <c r="D115" s="175">
        <v>44866</v>
      </c>
      <c r="E115" s="175">
        <v>44895</v>
      </c>
      <c r="F115" s="188">
        <v>9867395</v>
      </c>
      <c r="G115" s="188">
        <v>0</v>
      </c>
      <c r="H115" s="188">
        <v>0</v>
      </c>
      <c r="I115" s="188">
        <v>0</v>
      </c>
      <c r="J115" s="188">
        <v>3436975</v>
      </c>
      <c r="K115" s="188">
        <v>0</v>
      </c>
      <c r="L115" s="188">
        <v>0</v>
      </c>
      <c r="M115" s="188">
        <v>0</v>
      </c>
      <c r="N115" s="188">
        <v>0</v>
      </c>
      <c r="O115" s="188">
        <v>0</v>
      </c>
      <c r="P115" s="188">
        <v>0</v>
      </c>
      <c r="Q115" s="188">
        <v>4091698</v>
      </c>
      <c r="R115" s="188">
        <v>0</v>
      </c>
      <c r="S115" s="190">
        <v>0</v>
      </c>
      <c r="T115" s="188">
        <v>46182</v>
      </c>
      <c r="U115" s="188">
        <v>0</v>
      </c>
      <c r="V115" s="188">
        <v>0</v>
      </c>
      <c r="W115" s="190">
        <v>2292540</v>
      </c>
      <c r="X115" s="155">
        <f t="shared" si="5"/>
        <v>0</v>
      </c>
      <c r="Y115" s="188">
        <v>0</v>
      </c>
      <c r="Z115" s="188">
        <v>0</v>
      </c>
      <c r="AA115" s="157">
        <f t="shared" si="8"/>
        <v>0</v>
      </c>
      <c r="AB115" s="155">
        <f t="shared" si="9"/>
        <v>9867395</v>
      </c>
      <c r="AC115" s="167" t="s">
        <v>19</v>
      </c>
      <c r="AD115" s="174">
        <v>8181</v>
      </c>
      <c r="AE115" s="174" t="s">
        <v>57</v>
      </c>
      <c r="AF115" s="184">
        <v>2</v>
      </c>
      <c r="AG115" s="189" t="s">
        <v>71</v>
      </c>
      <c r="AH115" s="174"/>
      <c r="AI115" s="174"/>
      <c r="AJ115" s="174"/>
      <c r="AK115" s="174" t="s">
        <v>271</v>
      </c>
      <c r="AL115" s="174"/>
      <c r="AM115" s="174"/>
      <c r="AN115" s="174"/>
      <c r="AO115" s="174"/>
      <c r="AP115" s="174"/>
      <c r="AQ115" s="174"/>
      <c r="AR115" s="174"/>
      <c r="AS115" s="174"/>
    </row>
    <row r="116" spans="1:45" customFormat="1" ht="15" x14ac:dyDescent="0.25">
      <c r="A116" s="174">
        <v>800247350</v>
      </c>
      <c r="B116" s="174" t="s">
        <v>291</v>
      </c>
      <c r="C116" s="175">
        <v>44907</v>
      </c>
      <c r="D116" s="175">
        <v>44317</v>
      </c>
      <c r="E116" s="175">
        <v>44895</v>
      </c>
      <c r="F116" s="188">
        <v>18162012</v>
      </c>
      <c r="G116" s="188">
        <v>0</v>
      </c>
      <c r="H116" s="188">
        <v>0</v>
      </c>
      <c r="I116" s="188">
        <v>0</v>
      </c>
      <c r="J116" s="188">
        <v>4571880</v>
      </c>
      <c r="K116" s="188">
        <v>0</v>
      </c>
      <c r="L116" s="188">
        <v>0</v>
      </c>
      <c r="M116" s="188">
        <v>0</v>
      </c>
      <c r="N116" s="188">
        <v>0</v>
      </c>
      <c r="O116" s="188">
        <v>0</v>
      </c>
      <c r="P116" s="188">
        <v>0</v>
      </c>
      <c r="Q116" s="188">
        <v>2089300</v>
      </c>
      <c r="R116" s="188">
        <v>0</v>
      </c>
      <c r="S116" s="190">
        <v>1664599</v>
      </c>
      <c r="T116" s="188">
        <v>9186994</v>
      </c>
      <c r="U116" s="188">
        <v>0</v>
      </c>
      <c r="V116" s="188">
        <v>0</v>
      </c>
      <c r="W116" s="190">
        <v>649239</v>
      </c>
      <c r="X116" s="155">
        <f t="shared" si="5"/>
        <v>0</v>
      </c>
      <c r="Y116" s="188">
        <v>0</v>
      </c>
      <c r="Z116" s="188">
        <v>0</v>
      </c>
      <c r="AA116" s="157">
        <f t="shared" si="8"/>
        <v>0</v>
      </c>
      <c r="AB116" s="155">
        <f t="shared" si="9"/>
        <v>18162012</v>
      </c>
      <c r="AC116" s="167" t="s">
        <v>19</v>
      </c>
      <c r="AD116" s="174">
        <v>8154</v>
      </c>
      <c r="AE116" s="174" t="s">
        <v>57</v>
      </c>
      <c r="AF116" s="184">
        <v>2</v>
      </c>
      <c r="AG116" s="189" t="s">
        <v>71</v>
      </c>
      <c r="AH116" s="174"/>
      <c r="AI116" s="174"/>
      <c r="AJ116" s="174"/>
      <c r="AK116" s="174" t="s">
        <v>271</v>
      </c>
      <c r="AL116" s="174"/>
      <c r="AM116" s="174"/>
      <c r="AN116" s="174"/>
      <c r="AO116" s="174"/>
      <c r="AP116" s="174"/>
      <c r="AQ116" s="174"/>
      <c r="AR116" s="174"/>
      <c r="AS116" s="174"/>
    </row>
    <row r="117" spans="1:45" customFormat="1" ht="15" x14ac:dyDescent="0.25">
      <c r="A117" s="169">
        <v>900973521</v>
      </c>
      <c r="B117" s="174" t="s">
        <v>292</v>
      </c>
      <c r="C117" s="175">
        <v>44908</v>
      </c>
      <c r="D117" s="175">
        <v>43922</v>
      </c>
      <c r="E117" s="175">
        <v>44895</v>
      </c>
      <c r="F117" s="188">
        <v>338226825</v>
      </c>
      <c r="G117" s="188">
        <v>0</v>
      </c>
      <c r="H117" s="188">
        <v>0</v>
      </c>
      <c r="I117" s="188">
        <v>0</v>
      </c>
      <c r="J117" s="188">
        <v>0</v>
      </c>
      <c r="K117" s="188">
        <v>0</v>
      </c>
      <c r="L117" s="188">
        <v>30067659</v>
      </c>
      <c r="M117" s="188">
        <v>17528373</v>
      </c>
      <c r="N117" s="188">
        <v>0</v>
      </c>
      <c r="O117" s="188">
        <v>0</v>
      </c>
      <c r="P117" s="188">
        <v>0</v>
      </c>
      <c r="Q117" s="188">
        <v>104849906</v>
      </c>
      <c r="R117" s="188">
        <v>4525410</v>
      </c>
      <c r="S117" s="190">
        <v>937140</v>
      </c>
      <c r="T117" s="188">
        <v>162241397</v>
      </c>
      <c r="U117" s="188">
        <v>0</v>
      </c>
      <c r="V117" s="188">
        <v>12123011</v>
      </c>
      <c r="W117" s="190">
        <v>5953929</v>
      </c>
      <c r="X117" s="155">
        <f t="shared" si="5"/>
        <v>0</v>
      </c>
      <c r="Y117" s="188">
        <v>0</v>
      </c>
      <c r="Z117" s="188">
        <v>0</v>
      </c>
      <c r="AA117" s="157">
        <f t="shared" si="8"/>
        <v>0</v>
      </c>
      <c r="AB117" s="155">
        <f t="shared" si="9"/>
        <v>338226825</v>
      </c>
      <c r="AC117" s="167" t="s">
        <v>19</v>
      </c>
      <c r="AD117" s="174">
        <v>8197</v>
      </c>
      <c r="AE117" s="174" t="s">
        <v>57</v>
      </c>
      <c r="AF117" s="184">
        <v>2</v>
      </c>
      <c r="AG117" s="189" t="s">
        <v>71</v>
      </c>
      <c r="AH117" s="174" t="s">
        <v>25</v>
      </c>
      <c r="AI117" s="174"/>
      <c r="AJ117" s="175">
        <v>43465</v>
      </c>
      <c r="AK117" s="174" t="s">
        <v>275</v>
      </c>
      <c r="AL117" s="188"/>
      <c r="AM117" s="188"/>
      <c r="AN117" s="188"/>
      <c r="AO117" s="188"/>
      <c r="AP117" s="188"/>
      <c r="AQ117" s="188"/>
      <c r="AR117" s="188"/>
      <c r="AS117" s="188"/>
    </row>
    <row r="118" spans="1:45" customFormat="1" ht="15" x14ac:dyDescent="0.25">
      <c r="A118" s="169">
        <v>901192896</v>
      </c>
      <c r="B118" s="174" t="s">
        <v>293</v>
      </c>
      <c r="C118" s="175">
        <v>44908</v>
      </c>
      <c r="D118" s="175">
        <v>44652</v>
      </c>
      <c r="E118" s="175">
        <v>44895</v>
      </c>
      <c r="F118" s="188">
        <v>70654615</v>
      </c>
      <c r="G118" s="188">
        <v>0</v>
      </c>
      <c r="H118" s="188">
        <v>0</v>
      </c>
      <c r="I118" s="188">
        <v>0</v>
      </c>
      <c r="J118" s="188">
        <v>19151899</v>
      </c>
      <c r="K118" s="188">
        <v>0</v>
      </c>
      <c r="L118" s="188">
        <v>0</v>
      </c>
      <c r="M118" s="188">
        <v>0</v>
      </c>
      <c r="N118" s="188">
        <v>0</v>
      </c>
      <c r="O118" s="188">
        <v>0</v>
      </c>
      <c r="P118" s="188">
        <v>0</v>
      </c>
      <c r="Q118" s="188">
        <v>1701500</v>
      </c>
      <c r="R118" s="188">
        <v>0</v>
      </c>
      <c r="S118" s="190">
        <v>3116519</v>
      </c>
      <c r="T118" s="188">
        <v>9320110</v>
      </c>
      <c r="U118" s="188">
        <v>255800</v>
      </c>
      <c r="V118" s="188">
        <v>26904904</v>
      </c>
      <c r="W118" s="190">
        <v>10203883</v>
      </c>
      <c r="X118" s="155">
        <f t="shared" si="5"/>
        <v>0</v>
      </c>
      <c r="Y118" s="188">
        <v>0</v>
      </c>
      <c r="Z118" s="188">
        <v>0</v>
      </c>
      <c r="AA118" s="157">
        <f t="shared" si="8"/>
        <v>0</v>
      </c>
      <c r="AB118" s="155">
        <f t="shared" si="9"/>
        <v>70654615</v>
      </c>
      <c r="AC118" s="167" t="s">
        <v>19</v>
      </c>
      <c r="AD118" s="174">
        <v>8214</v>
      </c>
      <c r="AE118" s="174" t="s">
        <v>57</v>
      </c>
      <c r="AF118" s="184">
        <v>2</v>
      </c>
      <c r="AG118" s="189" t="s">
        <v>71</v>
      </c>
      <c r="AH118" s="174" t="s">
        <v>25</v>
      </c>
      <c r="AI118" s="174"/>
      <c r="AJ118" s="175"/>
      <c r="AK118" s="174" t="s">
        <v>275</v>
      </c>
      <c r="AL118" s="188"/>
      <c r="AM118" s="188"/>
      <c r="AN118" s="188"/>
      <c r="AO118" s="188"/>
      <c r="AP118" s="188"/>
      <c r="AQ118" s="188"/>
      <c r="AR118" s="188"/>
      <c r="AS118" s="188"/>
    </row>
    <row r="119" spans="1:45" customFormat="1" ht="15" x14ac:dyDescent="0.25">
      <c r="A119" s="169">
        <v>901340450</v>
      </c>
      <c r="B119" s="174" t="s">
        <v>294</v>
      </c>
      <c r="C119" s="175">
        <v>44909</v>
      </c>
      <c r="D119" s="175">
        <v>44378</v>
      </c>
      <c r="E119" s="175">
        <v>44895</v>
      </c>
      <c r="F119" s="188">
        <v>1906965</v>
      </c>
      <c r="G119" s="188">
        <v>0</v>
      </c>
      <c r="H119" s="188">
        <v>0</v>
      </c>
      <c r="I119" s="188">
        <v>0</v>
      </c>
      <c r="J119" s="188">
        <v>74776</v>
      </c>
      <c r="K119" s="188">
        <v>0</v>
      </c>
      <c r="L119" s="188">
        <v>0</v>
      </c>
      <c r="M119" s="188">
        <v>0</v>
      </c>
      <c r="N119" s="188">
        <v>0</v>
      </c>
      <c r="O119" s="188">
        <v>0</v>
      </c>
      <c r="P119" s="188">
        <v>0</v>
      </c>
      <c r="Q119" s="188">
        <v>450936</v>
      </c>
      <c r="R119" s="188">
        <v>0</v>
      </c>
      <c r="S119" s="190">
        <v>0</v>
      </c>
      <c r="T119" s="188">
        <v>1296429</v>
      </c>
      <c r="U119" s="188">
        <v>0</v>
      </c>
      <c r="V119" s="188">
        <v>0</v>
      </c>
      <c r="W119" s="190">
        <v>84824</v>
      </c>
      <c r="X119" s="155">
        <f t="shared" si="5"/>
        <v>0</v>
      </c>
      <c r="Y119" s="188">
        <v>0</v>
      </c>
      <c r="Z119" s="188">
        <v>0</v>
      </c>
      <c r="AA119" s="157">
        <f t="shared" si="8"/>
        <v>0</v>
      </c>
      <c r="AB119" s="155">
        <f t="shared" si="9"/>
        <v>1906965</v>
      </c>
      <c r="AC119" s="167" t="s">
        <v>19</v>
      </c>
      <c r="AD119" s="174">
        <v>8235</v>
      </c>
      <c r="AE119" s="174" t="s">
        <v>57</v>
      </c>
      <c r="AF119" s="184">
        <v>2</v>
      </c>
      <c r="AG119" s="189" t="s">
        <v>71</v>
      </c>
      <c r="AH119" s="174" t="s">
        <v>25</v>
      </c>
      <c r="AI119" s="174"/>
      <c r="AJ119" s="175"/>
      <c r="AK119" s="174" t="s">
        <v>275</v>
      </c>
      <c r="AL119" s="188"/>
      <c r="AM119" s="188"/>
      <c r="AN119" s="188"/>
      <c r="AO119" s="188"/>
      <c r="AP119" s="188"/>
      <c r="AQ119" s="188"/>
      <c r="AR119" s="188"/>
      <c r="AS119" s="188"/>
    </row>
    <row r="120" spans="1:45" customFormat="1" ht="15" x14ac:dyDescent="0.25">
      <c r="A120" s="191">
        <v>800249139</v>
      </c>
      <c r="B120" s="174" t="s">
        <v>295</v>
      </c>
      <c r="C120" s="175">
        <v>44909</v>
      </c>
      <c r="D120" s="175">
        <v>43497</v>
      </c>
      <c r="E120" s="175">
        <v>44895</v>
      </c>
      <c r="F120" s="188">
        <v>308156013</v>
      </c>
      <c r="G120" s="188">
        <v>0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88">
        <v>190794</v>
      </c>
      <c r="N120" s="188">
        <v>1087472</v>
      </c>
      <c r="O120" s="188">
        <v>0</v>
      </c>
      <c r="P120" s="188">
        <v>0</v>
      </c>
      <c r="Q120" s="188">
        <v>748800</v>
      </c>
      <c r="R120" s="188">
        <v>0</v>
      </c>
      <c r="S120" s="190">
        <v>113400</v>
      </c>
      <c r="T120" s="188">
        <v>14911886</v>
      </c>
      <c r="U120" s="188">
        <v>0</v>
      </c>
      <c r="V120" s="188">
        <v>933160</v>
      </c>
      <c r="W120" s="190">
        <v>290170501</v>
      </c>
      <c r="X120" s="155">
        <f t="shared" si="5"/>
        <v>0</v>
      </c>
      <c r="Y120" s="188">
        <v>0</v>
      </c>
      <c r="Z120" s="188">
        <v>0</v>
      </c>
      <c r="AA120" s="157">
        <f t="shared" si="8"/>
        <v>0</v>
      </c>
      <c r="AB120" s="155">
        <f t="shared" si="9"/>
        <v>308156013</v>
      </c>
      <c r="AC120" s="167" t="s">
        <v>41</v>
      </c>
      <c r="AD120" s="174">
        <v>8231</v>
      </c>
      <c r="AE120" s="174" t="s">
        <v>57</v>
      </c>
      <c r="AF120" s="184">
        <v>2</v>
      </c>
      <c r="AG120" s="189" t="s">
        <v>71</v>
      </c>
      <c r="AH120" s="174" t="s">
        <v>25</v>
      </c>
      <c r="AI120" s="174"/>
      <c r="AJ120" s="175">
        <v>43465</v>
      </c>
      <c r="AK120" s="174" t="s">
        <v>275</v>
      </c>
      <c r="AL120" s="188"/>
      <c r="AM120" s="188"/>
      <c r="AN120" s="188"/>
      <c r="AO120" s="188"/>
      <c r="AP120" s="188"/>
      <c r="AQ120" s="188"/>
      <c r="AR120" s="188"/>
      <c r="AS120" s="188"/>
    </row>
    <row r="121" spans="1:45" customFormat="1" ht="15" x14ac:dyDescent="0.25">
      <c r="A121" s="191">
        <v>829001256</v>
      </c>
      <c r="B121" s="174" t="s">
        <v>296</v>
      </c>
      <c r="C121" s="175">
        <v>44909</v>
      </c>
      <c r="D121" s="175">
        <v>44166</v>
      </c>
      <c r="E121" s="175">
        <v>44895</v>
      </c>
      <c r="F121" s="188">
        <v>8755953</v>
      </c>
      <c r="G121" s="188">
        <v>0</v>
      </c>
      <c r="H121" s="188">
        <v>0</v>
      </c>
      <c r="I121" s="188">
        <v>0</v>
      </c>
      <c r="J121" s="188">
        <v>183365</v>
      </c>
      <c r="K121" s="188">
        <v>0</v>
      </c>
      <c r="L121" s="188">
        <v>0</v>
      </c>
      <c r="M121" s="188">
        <v>0</v>
      </c>
      <c r="N121" s="188">
        <v>1539689</v>
      </c>
      <c r="O121" s="188">
        <v>0</v>
      </c>
      <c r="P121" s="188">
        <v>0</v>
      </c>
      <c r="Q121" s="188">
        <v>0</v>
      </c>
      <c r="R121" s="188">
        <v>0</v>
      </c>
      <c r="S121" s="190">
        <v>3157130</v>
      </c>
      <c r="T121" s="188">
        <v>280611</v>
      </c>
      <c r="U121" s="188">
        <v>0</v>
      </c>
      <c r="V121" s="188">
        <v>0</v>
      </c>
      <c r="W121" s="190">
        <v>3595158</v>
      </c>
      <c r="X121" s="155">
        <f t="shared" si="5"/>
        <v>0</v>
      </c>
      <c r="Y121" s="188">
        <v>0</v>
      </c>
      <c r="Z121" s="188">
        <v>0</v>
      </c>
      <c r="AA121" s="157">
        <f t="shared" si="8"/>
        <v>0</v>
      </c>
      <c r="AB121" s="155">
        <f t="shared" si="9"/>
        <v>8755953</v>
      </c>
      <c r="AC121" s="167" t="s">
        <v>56</v>
      </c>
      <c r="AD121" s="174">
        <v>8247</v>
      </c>
      <c r="AE121" s="174" t="s">
        <v>57</v>
      </c>
      <c r="AF121" s="184">
        <v>2</v>
      </c>
      <c r="AG121" s="189" t="s">
        <v>71</v>
      </c>
      <c r="AH121" s="174" t="s">
        <v>25</v>
      </c>
      <c r="AI121" s="174"/>
      <c r="AJ121" s="175">
        <v>43100</v>
      </c>
      <c r="AK121" s="174" t="s">
        <v>275</v>
      </c>
      <c r="AL121" s="188"/>
      <c r="AM121" s="188"/>
      <c r="AN121" s="188"/>
      <c r="AO121" s="188"/>
      <c r="AP121" s="188"/>
      <c r="AQ121" s="188"/>
      <c r="AR121" s="188"/>
      <c r="AS121" s="188"/>
    </row>
    <row r="122" spans="1:45" customFormat="1" ht="15" x14ac:dyDescent="0.25">
      <c r="A122" s="191">
        <v>900583004</v>
      </c>
      <c r="B122" s="174" t="s">
        <v>297</v>
      </c>
      <c r="C122" s="175">
        <v>44909</v>
      </c>
      <c r="D122" s="175">
        <v>43709</v>
      </c>
      <c r="E122" s="175">
        <v>44895</v>
      </c>
      <c r="F122" s="188">
        <v>10590563</v>
      </c>
      <c r="G122" s="188">
        <v>0</v>
      </c>
      <c r="H122" s="188">
        <v>0</v>
      </c>
      <c r="I122" s="188">
        <v>0</v>
      </c>
      <c r="J122" s="188">
        <v>6615566</v>
      </c>
      <c r="K122" s="188">
        <v>0</v>
      </c>
      <c r="L122" s="188">
        <v>0</v>
      </c>
      <c r="M122" s="188">
        <v>0</v>
      </c>
      <c r="N122" s="188">
        <v>0</v>
      </c>
      <c r="O122" s="188">
        <v>0</v>
      </c>
      <c r="P122" s="188">
        <v>0</v>
      </c>
      <c r="Q122" s="188">
        <v>2359398</v>
      </c>
      <c r="R122" s="188">
        <v>0</v>
      </c>
      <c r="S122" s="190">
        <v>511077</v>
      </c>
      <c r="T122" s="188">
        <v>765735</v>
      </c>
      <c r="U122" s="188">
        <v>0</v>
      </c>
      <c r="V122" s="188">
        <v>0</v>
      </c>
      <c r="W122" s="190">
        <v>338787</v>
      </c>
      <c r="X122" s="155">
        <f t="shared" si="5"/>
        <v>0</v>
      </c>
      <c r="Y122" s="188">
        <v>0</v>
      </c>
      <c r="Z122" s="188">
        <v>0</v>
      </c>
      <c r="AA122" s="157">
        <f t="shared" si="8"/>
        <v>0</v>
      </c>
      <c r="AB122" s="155">
        <f t="shared" si="9"/>
        <v>10590563</v>
      </c>
      <c r="AC122" s="167" t="s">
        <v>19</v>
      </c>
      <c r="AD122" s="174">
        <v>8248</v>
      </c>
      <c r="AE122" s="174" t="s">
        <v>57</v>
      </c>
      <c r="AF122" s="184">
        <v>2</v>
      </c>
      <c r="AG122" s="189" t="s">
        <v>71</v>
      </c>
      <c r="AH122" s="174" t="s">
        <v>25</v>
      </c>
      <c r="AI122" s="174"/>
      <c r="AJ122" s="175">
        <v>43465</v>
      </c>
      <c r="AK122" s="174" t="s">
        <v>275</v>
      </c>
      <c r="AL122" s="188"/>
      <c r="AM122" s="188"/>
      <c r="AN122" s="188"/>
      <c r="AO122" s="188"/>
      <c r="AP122" s="188"/>
      <c r="AQ122" s="188"/>
      <c r="AR122" s="188"/>
      <c r="AS122" s="188"/>
    </row>
    <row r="123" spans="1:45" customFormat="1" ht="15" x14ac:dyDescent="0.25">
      <c r="A123" s="169">
        <v>860013704</v>
      </c>
      <c r="B123" s="174" t="s">
        <v>298</v>
      </c>
      <c r="C123" s="175">
        <v>44909</v>
      </c>
      <c r="D123" s="175">
        <v>44682</v>
      </c>
      <c r="E123" s="175">
        <v>44895</v>
      </c>
      <c r="F123" s="188">
        <v>936683830</v>
      </c>
      <c r="G123" s="188">
        <v>0</v>
      </c>
      <c r="H123" s="188">
        <v>0</v>
      </c>
      <c r="I123" s="188">
        <v>0</v>
      </c>
      <c r="J123" s="188">
        <v>635268117</v>
      </c>
      <c r="K123" s="188">
        <v>0</v>
      </c>
      <c r="L123" s="188">
        <v>0</v>
      </c>
      <c r="M123" s="188">
        <v>0</v>
      </c>
      <c r="N123" s="188">
        <v>0</v>
      </c>
      <c r="O123" s="188">
        <v>0</v>
      </c>
      <c r="P123" s="188">
        <v>0</v>
      </c>
      <c r="Q123" s="188">
        <v>0</v>
      </c>
      <c r="R123" s="188">
        <v>0</v>
      </c>
      <c r="S123" s="190">
        <v>745694</v>
      </c>
      <c r="T123" s="188">
        <v>55890441</v>
      </c>
      <c r="U123" s="188">
        <v>0</v>
      </c>
      <c r="V123" s="188">
        <v>203778273</v>
      </c>
      <c r="W123" s="190">
        <v>41001305</v>
      </c>
      <c r="X123" s="155">
        <f t="shared" si="5"/>
        <v>0</v>
      </c>
      <c r="Y123" s="188">
        <v>0</v>
      </c>
      <c r="Z123" s="188">
        <v>0</v>
      </c>
      <c r="AA123" s="157">
        <f t="shared" si="8"/>
        <v>0</v>
      </c>
      <c r="AB123" s="155">
        <f t="shared" si="9"/>
        <v>936683830</v>
      </c>
      <c r="AC123" s="167" t="s">
        <v>19</v>
      </c>
      <c r="AD123" s="174">
        <v>8228</v>
      </c>
      <c r="AE123" s="174" t="s">
        <v>57</v>
      </c>
      <c r="AF123" s="184">
        <v>2</v>
      </c>
      <c r="AG123" s="189" t="s">
        <v>71</v>
      </c>
      <c r="AH123" s="174" t="s">
        <v>25</v>
      </c>
      <c r="AI123" s="174"/>
      <c r="AJ123" s="175">
        <v>43465</v>
      </c>
      <c r="AK123" s="174" t="s">
        <v>275</v>
      </c>
      <c r="AL123" s="188"/>
      <c r="AM123" s="188"/>
      <c r="AN123" s="188"/>
      <c r="AO123" s="188"/>
      <c r="AP123" s="188"/>
      <c r="AQ123" s="188"/>
      <c r="AR123" s="188"/>
      <c r="AS123" s="188"/>
    </row>
    <row r="124" spans="1:45" customFormat="1" ht="15" x14ac:dyDescent="0.25">
      <c r="A124" s="191">
        <v>813002872</v>
      </c>
      <c r="B124" s="174" t="s">
        <v>299</v>
      </c>
      <c r="C124" s="175">
        <v>44909</v>
      </c>
      <c r="D124" s="175">
        <v>44287</v>
      </c>
      <c r="E124" s="175">
        <v>44895</v>
      </c>
      <c r="F124" s="188">
        <v>6309130</v>
      </c>
      <c r="G124" s="188">
        <v>0</v>
      </c>
      <c r="H124" s="188">
        <v>0</v>
      </c>
      <c r="I124" s="188">
        <v>0</v>
      </c>
      <c r="J124" s="188">
        <v>2127852</v>
      </c>
      <c r="K124" s="188">
        <v>0</v>
      </c>
      <c r="L124" s="188">
        <v>0</v>
      </c>
      <c r="M124" s="188">
        <v>0</v>
      </c>
      <c r="N124" s="188">
        <v>0</v>
      </c>
      <c r="O124" s="188">
        <v>0</v>
      </c>
      <c r="P124" s="188">
        <v>0</v>
      </c>
      <c r="Q124" s="188">
        <v>771270</v>
      </c>
      <c r="R124" s="188">
        <v>0</v>
      </c>
      <c r="S124" s="190">
        <v>42634</v>
      </c>
      <c r="T124" s="188">
        <v>123700</v>
      </c>
      <c r="U124" s="188">
        <v>0</v>
      </c>
      <c r="V124" s="188">
        <v>2323732</v>
      </c>
      <c r="W124" s="190">
        <v>919942</v>
      </c>
      <c r="X124" s="155">
        <f t="shared" si="5"/>
        <v>0</v>
      </c>
      <c r="Y124" s="188">
        <v>0</v>
      </c>
      <c r="Z124" s="188">
        <v>0</v>
      </c>
      <c r="AA124" s="157">
        <f t="shared" si="8"/>
        <v>0</v>
      </c>
      <c r="AB124" s="155">
        <f t="shared" si="9"/>
        <v>6309130</v>
      </c>
      <c r="AC124" s="167" t="s">
        <v>56</v>
      </c>
      <c r="AD124" s="174">
        <v>8246</v>
      </c>
      <c r="AE124" s="174" t="s">
        <v>57</v>
      </c>
      <c r="AF124" s="184">
        <v>2</v>
      </c>
      <c r="AG124" s="189" t="s">
        <v>71</v>
      </c>
      <c r="AH124" s="174" t="s">
        <v>25</v>
      </c>
      <c r="AI124" s="174"/>
      <c r="AJ124" s="175"/>
      <c r="AK124" s="174" t="s">
        <v>275</v>
      </c>
      <c r="AL124" s="188"/>
      <c r="AM124" s="188"/>
      <c r="AN124" s="188"/>
      <c r="AO124" s="188"/>
      <c r="AP124" s="188"/>
      <c r="AQ124" s="188"/>
      <c r="AR124" s="188"/>
      <c r="AS124" s="188"/>
    </row>
    <row r="125" spans="1:45" customFormat="1" ht="15" x14ac:dyDescent="0.25">
      <c r="A125" s="191">
        <v>800044402</v>
      </c>
      <c r="B125" s="174" t="s">
        <v>300</v>
      </c>
      <c r="C125" s="175">
        <v>44909</v>
      </c>
      <c r="D125" s="175">
        <v>44562</v>
      </c>
      <c r="E125" s="175">
        <v>44895</v>
      </c>
      <c r="F125" s="188">
        <v>25574966</v>
      </c>
      <c r="G125" s="188">
        <v>0</v>
      </c>
      <c r="H125" s="188">
        <v>0</v>
      </c>
      <c r="I125" s="188">
        <v>0</v>
      </c>
      <c r="J125" s="188">
        <v>0</v>
      </c>
      <c r="K125" s="188">
        <v>1341871</v>
      </c>
      <c r="L125" s="188">
        <v>0</v>
      </c>
      <c r="M125" s="188">
        <v>0</v>
      </c>
      <c r="N125" s="188">
        <v>0</v>
      </c>
      <c r="O125" s="188">
        <v>0</v>
      </c>
      <c r="P125" s="188">
        <v>0</v>
      </c>
      <c r="Q125" s="188">
        <v>0</v>
      </c>
      <c r="R125" s="188">
        <v>0</v>
      </c>
      <c r="S125" s="190">
        <v>2185980</v>
      </c>
      <c r="T125" s="188">
        <v>635500</v>
      </c>
      <c r="U125" s="188">
        <v>2556100</v>
      </c>
      <c r="V125" s="188">
        <v>18831800</v>
      </c>
      <c r="W125" s="190">
        <v>23715</v>
      </c>
      <c r="X125" s="155">
        <f t="shared" si="5"/>
        <v>0</v>
      </c>
      <c r="Y125" s="188">
        <v>0</v>
      </c>
      <c r="Z125" s="188">
        <v>0</v>
      </c>
      <c r="AA125" s="157">
        <f t="shared" si="8"/>
        <v>0</v>
      </c>
      <c r="AB125" s="155">
        <f t="shared" si="9"/>
        <v>25574966</v>
      </c>
      <c r="AC125" s="167" t="s">
        <v>19</v>
      </c>
      <c r="AD125" s="174">
        <v>8249</v>
      </c>
      <c r="AE125" s="174" t="s">
        <v>57</v>
      </c>
      <c r="AF125" s="184">
        <v>2</v>
      </c>
      <c r="AG125" s="189" t="s">
        <v>71</v>
      </c>
      <c r="AH125" s="174" t="s">
        <v>25</v>
      </c>
      <c r="AI125" s="174"/>
      <c r="AJ125" s="175">
        <v>44561</v>
      </c>
      <c r="AK125" s="174" t="s">
        <v>275</v>
      </c>
      <c r="AL125" s="188"/>
      <c r="AM125" s="188"/>
      <c r="AN125" s="188"/>
      <c r="AO125" s="188"/>
      <c r="AP125" s="188"/>
      <c r="AQ125" s="188"/>
      <c r="AR125" s="188"/>
      <c r="AS125" s="188"/>
    </row>
    <row r="126" spans="1:45" customFormat="1" ht="15" x14ac:dyDescent="0.25">
      <c r="A126" s="174">
        <v>900067136</v>
      </c>
      <c r="B126" s="174" t="s">
        <v>64</v>
      </c>
      <c r="C126" s="175">
        <v>44909</v>
      </c>
      <c r="D126" s="175">
        <v>44228</v>
      </c>
      <c r="E126" s="175">
        <v>44895</v>
      </c>
      <c r="F126" s="188">
        <v>20959668</v>
      </c>
      <c r="G126" s="188">
        <v>0</v>
      </c>
      <c r="H126" s="188">
        <v>0</v>
      </c>
      <c r="I126" s="188">
        <v>0</v>
      </c>
      <c r="J126" s="188">
        <v>3191991</v>
      </c>
      <c r="K126" s="188">
        <v>0</v>
      </c>
      <c r="L126" s="188">
        <v>0</v>
      </c>
      <c r="M126" s="188">
        <v>6430</v>
      </c>
      <c r="N126" s="188">
        <v>1141108</v>
      </c>
      <c r="O126" s="188">
        <v>0</v>
      </c>
      <c r="P126" s="188">
        <v>0</v>
      </c>
      <c r="Q126" s="188">
        <v>7946581</v>
      </c>
      <c r="R126" s="188">
        <v>0</v>
      </c>
      <c r="S126" s="190">
        <v>7516580</v>
      </c>
      <c r="T126" s="188">
        <v>755714</v>
      </c>
      <c r="U126" s="188">
        <v>0</v>
      </c>
      <c r="V126" s="188">
        <v>0</v>
      </c>
      <c r="W126" s="190">
        <v>401264</v>
      </c>
      <c r="X126" s="155">
        <f t="shared" si="5"/>
        <v>0</v>
      </c>
      <c r="Y126" s="188">
        <v>0</v>
      </c>
      <c r="Z126" s="188">
        <v>9292</v>
      </c>
      <c r="AA126" s="157">
        <f t="shared" si="8"/>
        <v>9292</v>
      </c>
      <c r="AB126" s="155">
        <f t="shared" si="9"/>
        <v>20950376</v>
      </c>
      <c r="AC126" s="167" t="s">
        <v>56</v>
      </c>
      <c r="AD126" s="174">
        <v>8242</v>
      </c>
      <c r="AE126" s="174" t="s">
        <v>57</v>
      </c>
      <c r="AF126" s="184">
        <v>2</v>
      </c>
      <c r="AG126" s="189" t="s">
        <v>71</v>
      </c>
      <c r="AH126" s="174"/>
      <c r="AI126" s="174"/>
      <c r="AJ126" s="175"/>
      <c r="AK126" s="174" t="s">
        <v>180</v>
      </c>
      <c r="AL126" s="188"/>
      <c r="AM126" s="188"/>
      <c r="AN126" s="188"/>
      <c r="AO126" s="188"/>
      <c r="AP126" s="188"/>
      <c r="AQ126" s="188"/>
      <c r="AR126" s="188"/>
      <c r="AS126" s="188"/>
    </row>
    <row r="127" spans="1:45" customFormat="1" ht="15" x14ac:dyDescent="0.25">
      <c r="A127" s="191">
        <v>832001966</v>
      </c>
      <c r="B127" s="174" t="s">
        <v>301</v>
      </c>
      <c r="C127" s="175">
        <v>44910</v>
      </c>
      <c r="D127" s="175">
        <v>44105</v>
      </c>
      <c r="E127" s="175">
        <v>44865</v>
      </c>
      <c r="F127" s="188">
        <v>200973791</v>
      </c>
      <c r="G127" s="188">
        <v>0</v>
      </c>
      <c r="H127" s="188">
        <v>0</v>
      </c>
      <c r="I127" s="188">
        <v>0</v>
      </c>
      <c r="J127" s="188">
        <v>60162528</v>
      </c>
      <c r="K127" s="188">
        <v>0</v>
      </c>
      <c r="L127" s="188">
        <v>0</v>
      </c>
      <c r="M127" s="188">
        <v>72596</v>
      </c>
      <c r="N127" s="188">
        <v>832075</v>
      </c>
      <c r="O127" s="188">
        <v>0</v>
      </c>
      <c r="P127" s="188">
        <v>0</v>
      </c>
      <c r="Q127" s="188">
        <v>10699500</v>
      </c>
      <c r="R127" s="188">
        <v>0</v>
      </c>
      <c r="S127" s="190">
        <v>23521894</v>
      </c>
      <c r="T127" s="188">
        <v>30568036</v>
      </c>
      <c r="U127" s="188">
        <v>0</v>
      </c>
      <c r="V127" s="188">
        <v>47879897</v>
      </c>
      <c r="W127" s="190">
        <v>27237265</v>
      </c>
      <c r="X127" s="155">
        <f t="shared" si="5"/>
        <v>0</v>
      </c>
      <c r="Y127" s="188">
        <v>0</v>
      </c>
      <c r="Z127" s="188">
        <v>0</v>
      </c>
      <c r="AA127" s="157">
        <f t="shared" si="8"/>
        <v>0</v>
      </c>
      <c r="AB127" s="155">
        <f t="shared" si="9"/>
        <v>200973791</v>
      </c>
      <c r="AC127" s="167" t="s">
        <v>56</v>
      </c>
      <c r="AD127" s="174">
        <v>8267</v>
      </c>
      <c r="AE127" s="174" t="s">
        <v>57</v>
      </c>
      <c r="AF127" s="184">
        <v>2</v>
      </c>
      <c r="AG127" s="189" t="s">
        <v>71</v>
      </c>
      <c r="AH127" s="174" t="s">
        <v>25</v>
      </c>
      <c r="AI127" s="174"/>
      <c r="AJ127" s="175"/>
      <c r="AK127" s="174" t="s">
        <v>275</v>
      </c>
      <c r="AL127" s="188"/>
      <c r="AM127" s="188"/>
      <c r="AN127" s="188"/>
      <c r="AO127" s="188"/>
      <c r="AP127" s="188"/>
      <c r="AQ127" s="188"/>
      <c r="AR127" s="188"/>
      <c r="AS127" s="188"/>
    </row>
    <row r="128" spans="1:45" customFormat="1" ht="15" x14ac:dyDescent="0.25">
      <c r="A128" s="191">
        <v>891901041</v>
      </c>
      <c r="B128" s="174" t="s">
        <v>302</v>
      </c>
      <c r="C128" s="175">
        <v>44910</v>
      </c>
      <c r="D128" s="175">
        <v>43709</v>
      </c>
      <c r="E128" s="175">
        <v>44865</v>
      </c>
      <c r="F128" s="188">
        <v>5835150</v>
      </c>
      <c r="G128" s="188">
        <v>0</v>
      </c>
      <c r="H128" s="188">
        <v>0</v>
      </c>
      <c r="I128" s="188">
        <v>0</v>
      </c>
      <c r="J128" s="188">
        <v>1219813</v>
      </c>
      <c r="K128" s="188">
        <v>0</v>
      </c>
      <c r="L128" s="188">
        <v>0</v>
      </c>
      <c r="M128" s="188">
        <v>0</v>
      </c>
      <c r="N128" s="188">
        <v>0</v>
      </c>
      <c r="O128" s="188">
        <v>0</v>
      </c>
      <c r="P128" s="188">
        <v>0</v>
      </c>
      <c r="Q128" s="188">
        <v>0</v>
      </c>
      <c r="R128" s="188">
        <v>0</v>
      </c>
      <c r="S128" s="190">
        <v>122540</v>
      </c>
      <c r="T128" s="188">
        <v>1371800</v>
      </c>
      <c r="U128" s="188">
        <v>0</v>
      </c>
      <c r="V128" s="188">
        <v>1519550</v>
      </c>
      <c r="W128" s="190">
        <v>1601447</v>
      </c>
      <c r="X128" s="155">
        <f t="shared" si="5"/>
        <v>0</v>
      </c>
      <c r="Y128" s="188">
        <v>0</v>
      </c>
      <c r="Z128" s="188">
        <v>0</v>
      </c>
      <c r="AA128" s="157">
        <f t="shared" si="8"/>
        <v>0</v>
      </c>
      <c r="AB128" s="155">
        <f t="shared" si="9"/>
        <v>5835150</v>
      </c>
      <c r="AC128" s="167" t="s">
        <v>56</v>
      </c>
      <c r="AD128" s="174">
        <v>8260</v>
      </c>
      <c r="AE128" s="174" t="s">
        <v>57</v>
      </c>
      <c r="AF128" s="184">
        <v>2</v>
      </c>
      <c r="AG128" s="189" t="s">
        <v>71</v>
      </c>
      <c r="AH128" s="174" t="s">
        <v>25</v>
      </c>
      <c r="AI128" s="174"/>
      <c r="AJ128" s="175">
        <v>43646</v>
      </c>
      <c r="AK128" s="174" t="s">
        <v>275</v>
      </c>
      <c r="AL128" s="188"/>
      <c r="AM128" s="188"/>
      <c r="AN128" s="188"/>
      <c r="AO128" s="188"/>
      <c r="AP128" s="188"/>
      <c r="AQ128" s="188"/>
      <c r="AR128" s="188"/>
      <c r="AS128" s="188"/>
    </row>
    <row r="129" spans="1:45" customFormat="1" ht="15" x14ac:dyDescent="0.25">
      <c r="A129" s="169">
        <v>900052148</v>
      </c>
      <c r="B129" s="174" t="s">
        <v>303</v>
      </c>
      <c r="C129" s="175">
        <v>44910</v>
      </c>
      <c r="D129" s="175">
        <v>43800</v>
      </c>
      <c r="E129" s="175">
        <v>44895</v>
      </c>
      <c r="F129" s="188">
        <v>3145618</v>
      </c>
      <c r="G129" s="188">
        <v>0</v>
      </c>
      <c r="H129" s="188">
        <v>0</v>
      </c>
      <c r="I129" s="188">
        <v>0</v>
      </c>
      <c r="J129" s="188">
        <v>0</v>
      </c>
      <c r="K129" s="188">
        <v>0</v>
      </c>
      <c r="L129" s="188">
        <v>0</v>
      </c>
      <c r="M129" s="188">
        <v>0</v>
      </c>
      <c r="N129" s="188">
        <v>0</v>
      </c>
      <c r="O129" s="188">
        <v>0</v>
      </c>
      <c r="P129" s="188">
        <v>0</v>
      </c>
      <c r="Q129" s="188">
        <v>0</v>
      </c>
      <c r="R129" s="188">
        <v>0</v>
      </c>
      <c r="S129" s="190">
        <v>199943</v>
      </c>
      <c r="T129" s="188">
        <v>911400</v>
      </c>
      <c r="U129" s="188">
        <v>0</v>
      </c>
      <c r="V129" s="188">
        <v>1900300</v>
      </c>
      <c r="W129" s="190">
        <v>133975</v>
      </c>
      <c r="X129" s="155">
        <f t="shared" si="5"/>
        <v>0</v>
      </c>
      <c r="Y129" s="188">
        <v>0</v>
      </c>
      <c r="Z129" s="188">
        <v>0</v>
      </c>
      <c r="AA129" s="157">
        <f t="shared" si="8"/>
        <v>0</v>
      </c>
      <c r="AB129" s="155">
        <f t="shared" si="9"/>
        <v>3145618</v>
      </c>
      <c r="AC129" s="167" t="s">
        <v>56</v>
      </c>
      <c r="AD129" s="174">
        <v>8261</v>
      </c>
      <c r="AE129" s="174" t="s">
        <v>304</v>
      </c>
      <c r="AF129" s="184">
        <v>2</v>
      </c>
      <c r="AG129" s="189" t="s">
        <v>71</v>
      </c>
      <c r="AH129" s="174"/>
      <c r="AI129" s="174"/>
      <c r="AJ129" s="174"/>
      <c r="AK129" s="174" t="s">
        <v>275</v>
      </c>
      <c r="AL129" s="174"/>
      <c r="AM129" s="174"/>
      <c r="AN129" s="174"/>
      <c r="AO129" s="174"/>
      <c r="AP129" s="174"/>
      <c r="AQ129" s="174"/>
      <c r="AR129" s="174"/>
      <c r="AS129" s="174"/>
    </row>
    <row r="130" spans="1:45" customFormat="1" ht="15" x14ac:dyDescent="0.25">
      <c r="A130" s="174">
        <v>817003532</v>
      </c>
      <c r="B130" s="174" t="s">
        <v>305</v>
      </c>
      <c r="C130" s="175">
        <v>44910</v>
      </c>
      <c r="D130" s="175">
        <v>44378</v>
      </c>
      <c r="E130" s="175">
        <v>44895</v>
      </c>
      <c r="F130" s="188">
        <v>1053066</v>
      </c>
      <c r="G130" s="188">
        <v>0</v>
      </c>
      <c r="H130" s="188">
        <v>0</v>
      </c>
      <c r="I130" s="188">
        <v>0</v>
      </c>
      <c r="J130" s="188">
        <v>72801</v>
      </c>
      <c r="K130" s="188">
        <v>0</v>
      </c>
      <c r="L130" s="188">
        <v>0</v>
      </c>
      <c r="M130" s="188">
        <v>0</v>
      </c>
      <c r="N130" s="188">
        <v>0</v>
      </c>
      <c r="O130" s="188">
        <v>0</v>
      </c>
      <c r="P130" s="188">
        <v>0</v>
      </c>
      <c r="Q130" s="188">
        <v>0</v>
      </c>
      <c r="R130" s="188">
        <v>0</v>
      </c>
      <c r="S130" s="190">
        <v>0</v>
      </c>
      <c r="T130" s="188">
        <v>980265</v>
      </c>
      <c r="U130" s="188">
        <v>0</v>
      </c>
      <c r="V130" s="188">
        <v>0</v>
      </c>
      <c r="W130" s="190">
        <v>0</v>
      </c>
      <c r="X130" s="155">
        <f t="shared" ref="X130:X193" si="10">+F130-SUM(G130:W130)</f>
        <v>0</v>
      </c>
      <c r="Y130" s="188">
        <v>0</v>
      </c>
      <c r="Z130" s="188">
        <v>0</v>
      </c>
      <c r="AA130" s="157">
        <f t="shared" si="8"/>
        <v>0</v>
      </c>
      <c r="AB130" s="155">
        <f t="shared" si="9"/>
        <v>1053066</v>
      </c>
      <c r="AC130" s="167" t="s">
        <v>19</v>
      </c>
      <c r="AD130" s="174">
        <v>8265</v>
      </c>
      <c r="AE130" s="174" t="s">
        <v>57</v>
      </c>
      <c r="AF130" s="184">
        <v>2</v>
      </c>
      <c r="AG130" s="189" t="s">
        <v>71</v>
      </c>
      <c r="AH130" s="174"/>
      <c r="AI130" s="174"/>
      <c r="AJ130" s="174"/>
      <c r="AK130" s="174" t="s">
        <v>271</v>
      </c>
      <c r="AL130" s="174"/>
      <c r="AM130" s="174"/>
      <c r="AN130" s="174"/>
      <c r="AO130" s="174"/>
      <c r="AP130" s="174"/>
      <c r="AQ130" s="174"/>
      <c r="AR130" s="174"/>
      <c r="AS130" s="174"/>
    </row>
    <row r="131" spans="1:45" customFormat="1" ht="15" x14ac:dyDescent="0.25">
      <c r="A131" s="174">
        <v>900000427</v>
      </c>
      <c r="B131" s="174" t="s">
        <v>306</v>
      </c>
      <c r="C131" s="175">
        <v>44910</v>
      </c>
      <c r="D131" s="175">
        <v>44013</v>
      </c>
      <c r="E131" s="175">
        <v>44895</v>
      </c>
      <c r="F131" s="188">
        <v>12141095</v>
      </c>
      <c r="G131" s="188">
        <v>0</v>
      </c>
      <c r="H131" s="188">
        <v>0</v>
      </c>
      <c r="I131" s="188">
        <v>0</v>
      </c>
      <c r="J131" s="188">
        <v>343420</v>
      </c>
      <c r="K131" s="188">
        <v>0</v>
      </c>
      <c r="L131" s="188">
        <v>0</v>
      </c>
      <c r="M131" s="188">
        <v>0</v>
      </c>
      <c r="N131" s="188">
        <v>0</v>
      </c>
      <c r="O131" s="188">
        <v>0</v>
      </c>
      <c r="P131" s="188">
        <v>0</v>
      </c>
      <c r="Q131" s="188">
        <v>0</v>
      </c>
      <c r="R131" s="188">
        <v>0</v>
      </c>
      <c r="S131" s="190">
        <v>4830218</v>
      </c>
      <c r="T131" s="188">
        <v>5236360</v>
      </c>
      <c r="U131" s="188">
        <v>0</v>
      </c>
      <c r="V131" s="188">
        <v>325683</v>
      </c>
      <c r="W131" s="190">
        <v>1405414</v>
      </c>
      <c r="X131" s="155">
        <f t="shared" si="10"/>
        <v>0</v>
      </c>
      <c r="Y131" s="188">
        <v>0</v>
      </c>
      <c r="Z131" s="188">
        <v>0</v>
      </c>
      <c r="AA131" s="157">
        <f t="shared" si="8"/>
        <v>0</v>
      </c>
      <c r="AB131" s="155">
        <f t="shared" si="9"/>
        <v>12141095</v>
      </c>
      <c r="AC131" s="167" t="s">
        <v>56</v>
      </c>
      <c r="AD131" s="174">
        <v>8256</v>
      </c>
      <c r="AE131" s="174" t="s">
        <v>57</v>
      </c>
      <c r="AF131" s="184">
        <v>2</v>
      </c>
      <c r="AG131" s="189" t="s">
        <v>71</v>
      </c>
      <c r="AH131" s="174"/>
      <c r="AI131" s="174"/>
      <c r="AJ131" s="174"/>
      <c r="AK131" s="174" t="s">
        <v>271</v>
      </c>
      <c r="AL131" s="174"/>
      <c r="AM131" s="174"/>
      <c r="AN131" s="174"/>
      <c r="AO131" s="174"/>
      <c r="AP131" s="174"/>
      <c r="AQ131" s="174"/>
      <c r="AR131" s="174"/>
      <c r="AS131" s="174"/>
    </row>
    <row r="132" spans="1:45" customFormat="1" ht="15" x14ac:dyDescent="0.25">
      <c r="A132" s="191">
        <v>900096797</v>
      </c>
      <c r="B132" s="174" t="s">
        <v>307</v>
      </c>
      <c r="C132" s="175">
        <v>44911</v>
      </c>
      <c r="D132" s="175">
        <v>44562</v>
      </c>
      <c r="E132" s="175">
        <v>44895</v>
      </c>
      <c r="F132" s="188">
        <v>535484942</v>
      </c>
      <c r="G132" s="188">
        <v>0</v>
      </c>
      <c r="H132" s="188">
        <v>0</v>
      </c>
      <c r="I132" s="188">
        <v>0</v>
      </c>
      <c r="J132" s="188">
        <v>27712940</v>
      </c>
      <c r="K132" s="188">
        <v>0</v>
      </c>
      <c r="L132" s="188">
        <v>0</v>
      </c>
      <c r="M132" s="188">
        <v>0</v>
      </c>
      <c r="N132" s="188">
        <v>0</v>
      </c>
      <c r="O132" s="188">
        <v>0</v>
      </c>
      <c r="P132" s="188">
        <v>46751412</v>
      </c>
      <c r="Q132" s="188">
        <v>118187765</v>
      </c>
      <c r="R132" s="188">
        <v>0</v>
      </c>
      <c r="S132" s="190">
        <v>30337331</v>
      </c>
      <c r="T132" s="188">
        <v>10669683</v>
      </c>
      <c r="U132" s="188">
        <v>0</v>
      </c>
      <c r="V132" s="188">
        <v>53645555</v>
      </c>
      <c r="W132" s="190">
        <v>248180256</v>
      </c>
      <c r="X132" s="155">
        <f t="shared" si="10"/>
        <v>0</v>
      </c>
      <c r="Y132" s="188">
        <v>0</v>
      </c>
      <c r="Z132" s="188">
        <v>7400</v>
      </c>
      <c r="AA132" s="157">
        <f t="shared" si="8"/>
        <v>7400</v>
      </c>
      <c r="AB132" s="155">
        <f t="shared" si="9"/>
        <v>535477542</v>
      </c>
      <c r="AC132" s="167" t="s">
        <v>19</v>
      </c>
      <c r="AD132" s="174">
        <v>8285</v>
      </c>
      <c r="AE132" s="174" t="s">
        <v>57</v>
      </c>
      <c r="AF132" s="184">
        <v>2</v>
      </c>
      <c r="AG132" s="189" t="s">
        <v>71</v>
      </c>
      <c r="AH132" s="174" t="s">
        <v>25</v>
      </c>
      <c r="AI132" s="174"/>
      <c r="AJ132" s="175">
        <v>42735</v>
      </c>
      <c r="AK132" s="174" t="s">
        <v>275</v>
      </c>
      <c r="AL132" s="188"/>
      <c r="AM132" s="188"/>
      <c r="AN132" s="188"/>
      <c r="AO132" s="188"/>
      <c r="AP132" s="188"/>
      <c r="AQ132" s="188"/>
      <c r="AR132" s="188"/>
      <c r="AS132" s="188"/>
    </row>
    <row r="133" spans="1:45" customFormat="1" ht="15" x14ac:dyDescent="0.25">
      <c r="A133" s="191">
        <v>807008827</v>
      </c>
      <c r="B133" s="174" t="s">
        <v>308</v>
      </c>
      <c r="C133" s="175">
        <v>44911</v>
      </c>
      <c r="D133" s="175">
        <v>44166</v>
      </c>
      <c r="E133" s="175">
        <v>44895</v>
      </c>
      <c r="F133" s="188">
        <v>9022287</v>
      </c>
      <c r="G133" s="188">
        <v>228058</v>
      </c>
      <c r="H133" s="188">
        <v>0</v>
      </c>
      <c r="I133" s="188">
        <v>0</v>
      </c>
      <c r="J133" s="188">
        <v>658403</v>
      </c>
      <c r="K133" s="188">
        <v>0</v>
      </c>
      <c r="L133" s="188">
        <v>0</v>
      </c>
      <c r="M133" s="188">
        <v>0</v>
      </c>
      <c r="N133" s="188">
        <v>0</v>
      </c>
      <c r="O133" s="188">
        <v>0</v>
      </c>
      <c r="P133" s="188">
        <v>0</v>
      </c>
      <c r="Q133" s="188">
        <v>191600</v>
      </c>
      <c r="R133" s="188">
        <v>0</v>
      </c>
      <c r="S133" s="190">
        <v>523254</v>
      </c>
      <c r="T133" s="188">
        <v>543550</v>
      </c>
      <c r="U133" s="188">
        <v>0</v>
      </c>
      <c r="V133" s="188">
        <v>5410972</v>
      </c>
      <c r="W133" s="190">
        <v>1466450</v>
      </c>
      <c r="X133" s="155">
        <f t="shared" si="10"/>
        <v>0</v>
      </c>
      <c r="Y133" s="188">
        <v>0</v>
      </c>
      <c r="Z133" s="188">
        <v>0</v>
      </c>
      <c r="AA133" s="157">
        <f t="shared" si="8"/>
        <v>0</v>
      </c>
      <c r="AB133" s="155">
        <f t="shared" si="9"/>
        <v>9022287</v>
      </c>
      <c r="AC133" s="167" t="s">
        <v>56</v>
      </c>
      <c r="AD133" s="174">
        <v>8278</v>
      </c>
      <c r="AE133" s="174" t="s">
        <v>57</v>
      </c>
      <c r="AF133" s="184">
        <v>2</v>
      </c>
      <c r="AG133" s="189" t="s">
        <v>71</v>
      </c>
      <c r="AH133" s="174" t="s">
        <v>25</v>
      </c>
      <c r="AI133" s="174"/>
      <c r="AJ133" s="175"/>
      <c r="AK133" s="174" t="s">
        <v>275</v>
      </c>
      <c r="AL133" s="188"/>
      <c r="AM133" s="188"/>
      <c r="AN133" s="188"/>
      <c r="AO133" s="188"/>
      <c r="AP133" s="188"/>
      <c r="AQ133" s="188"/>
      <c r="AR133" s="188"/>
      <c r="AS133" s="188"/>
    </row>
    <row r="134" spans="1:45" customFormat="1" ht="15" x14ac:dyDescent="0.25">
      <c r="A134" s="191">
        <v>891180232</v>
      </c>
      <c r="B134" s="174" t="s">
        <v>309</v>
      </c>
      <c r="C134" s="175">
        <v>44911</v>
      </c>
      <c r="D134" s="175">
        <v>44044</v>
      </c>
      <c r="E134" s="175">
        <v>44895</v>
      </c>
      <c r="F134" s="188">
        <v>20021724</v>
      </c>
      <c r="G134" s="188">
        <v>0</v>
      </c>
      <c r="H134" s="188">
        <v>0</v>
      </c>
      <c r="I134" s="188">
        <v>0</v>
      </c>
      <c r="J134" s="188">
        <v>845671</v>
      </c>
      <c r="K134" s="188">
        <v>0</v>
      </c>
      <c r="L134" s="188">
        <v>0</v>
      </c>
      <c r="M134" s="188">
        <v>0</v>
      </c>
      <c r="N134" s="188">
        <v>867976</v>
      </c>
      <c r="O134" s="188">
        <v>0</v>
      </c>
      <c r="P134" s="188">
        <v>0</v>
      </c>
      <c r="Q134" s="188">
        <v>2306572</v>
      </c>
      <c r="R134" s="188">
        <v>0</v>
      </c>
      <c r="S134" s="190">
        <v>1741026</v>
      </c>
      <c r="T134" s="188">
        <v>920976</v>
      </c>
      <c r="U134" s="188">
        <v>0</v>
      </c>
      <c r="V134" s="188">
        <v>132678</v>
      </c>
      <c r="W134" s="190">
        <v>13206825</v>
      </c>
      <c r="X134" s="155">
        <f t="shared" si="10"/>
        <v>0</v>
      </c>
      <c r="Y134" s="188">
        <v>0</v>
      </c>
      <c r="Z134" s="188">
        <v>0</v>
      </c>
      <c r="AA134" s="157">
        <f t="shared" si="8"/>
        <v>0</v>
      </c>
      <c r="AB134" s="155">
        <f t="shared" si="9"/>
        <v>20021724</v>
      </c>
      <c r="AC134" s="167" t="s">
        <v>56</v>
      </c>
      <c r="AD134" s="174">
        <v>8274</v>
      </c>
      <c r="AE134" s="174" t="s">
        <v>57</v>
      </c>
      <c r="AF134" s="184">
        <v>2</v>
      </c>
      <c r="AG134" s="189" t="s">
        <v>71</v>
      </c>
      <c r="AH134" s="174" t="s">
        <v>25</v>
      </c>
      <c r="AI134" s="174"/>
      <c r="AJ134" s="175"/>
      <c r="AK134" s="174" t="s">
        <v>275</v>
      </c>
      <c r="AL134" s="188"/>
      <c r="AM134" s="188"/>
      <c r="AN134" s="188"/>
      <c r="AO134" s="188"/>
      <c r="AP134" s="188"/>
      <c r="AQ134" s="188"/>
      <c r="AR134" s="188"/>
      <c r="AS134" s="188"/>
    </row>
    <row r="135" spans="1:45" customFormat="1" ht="15" x14ac:dyDescent="0.25">
      <c r="A135" s="191">
        <v>800075650</v>
      </c>
      <c r="B135" s="174" t="s">
        <v>310</v>
      </c>
      <c r="C135" s="175">
        <v>44914</v>
      </c>
      <c r="D135" s="175">
        <v>43647</v>
      </c>
      <c r="E135" s="175">
        <v>44895</v>
      </c>
      <c r="F135" s="188">
        <v>21032098</v>
      </c>
      <c r="G135" s="188">
        <v>0</v>
      </c>
      <c r="H135" s="188">
        <v>0</v>
      </c>
      <c r="I135" s="188">
        <v>0</v>
      </c>
      <c r="J135" s="188">
        <v>5903256</v>
      </c>
      <c r="K135" s="188">
        <v>0</v>
      </c>
      <c r="L135" s="188">
        <v>0</v>
      </c>
      <c r="M135" s="188">
        <v>0</v>
      </c>
      <c r="N135" s="188">
        <v>305405</v>
      </c>
      <c r="O135" s="188">
        <v>0</v>
      </c>
      <c r="P135" s="188">
        <v>0</v>
      </c>
      <c r="Q135" s="188">
        <v>0</v>
      </c>
      <c r="R135" s="188">
        <v>0</v>
      </c>
      <c r="S135" s="190">
        <v>2964407</v>
      </c>
      <c r="T135" s="188">
        <v>0</v>
      </c>
      <c r="U135" s="188">
        <v>0</v>
      </c>
      <c r="V135" s="188">
        <v>512209</v>
      </c>
      <c r="W135" s="190">
        <v>11346821</v>
      </c>
      <c r="X135" s="155">
        <f t="shared" si="10"/>
        <v>0</v>
      </c>
      <c r="Y135" s="188">
        <v>0</v>
      </c>
      <c r="Z135" s="188">
        <v>0</v>
      </c>
      <c r="AA135" s="157">
        <f t="shared" si="8"/>
        <v>0</v>
      </c>
      <c r="AB135" s="155">
        <f t="shared" si="9"/>
        <v>21032098</v>
      </c>
      <c r="AC135" s="167" t="s">
        <v>56</v>
      </c>
      <c r="AD135" s="174">
        <v>8320</v>
      </c>
      <c r="AE135" s="174" t="s">
        <v>57</v>
      </c>
      <c r="AF135" s="184">
        <v>2</v>
      </c>
      <c r="AG135" s="189" t="s">
        <v>71</v>
      </c>
      <c r="AH135" s="174" t="s">
        <v>25</v>
      </c>
      <c r="AI135" s="174"/>
      <c r="AJ135" s="175">
        <v>43830</v>
      </c>
      <c r="AK135" s="174" t="s">
        <v>275</v>
      </c>
      <c r="AL135" s="188"/>
      <c r="AM135" s="188"/>
      <c r="AN135" s="188"/>
      <c r="AO135" s="188"/>
      <c r="AP135" s="188"/>
      <c r="AQ135" s="188"/>
      <c r="AR135" s="188"/>
      <c r="AS135" s="188"/>
    </row>
    <row r="136" spans="1:45" customFormat="1" ht="15" x14ac:dyDescent="0.25">
      <c r="A136" s="191">
        <v>900307987</v>
      </c>
      <c r="B136" s="174" t="s">
        <v>311</v>
      </c>
      <c r="C136" s="175">
        <v>44914</v>
      </c>
      <c r="D136" s="175">
        <v>44287</v>
      </c>
      <c r="E136" s="175">
        <v>44895</v>
      </c>
      <c r="F136" s="188">
        <v>103703548</v>
      </c>
      <c r="G136" s="188">
        <v>0</v>
      </c>
      <c r="H136" s="188">
        <v>0</v>
      </c>
      <c r="I136" s="188">
        <v>0</v>
      </c>
      <c r="J136" s="188">
        <v>667409</v>
      </c>
      <c r="K136" s="188">
        <v>0</v>
      </c>
      <c r="L136" s="188">
        <v>0</v>
      </c>
      <c r="M136" s="188">
        <v>0</v>
      </c>
      <c r="N136" s="188">
        <v>0</v>
      </c>
      <c r="O136" s="188">
        <v>0</v>
      </c>
      <c r="P136" s="188">
        <v>0</v>
      </c>
      <c r="Q136" s="188">
        <v>0</v>
      </c>
      <c r="R136" s="188">
        <v>0</v>
      </c>
      <c r="S136" s="190">
        <v>55980427</v>
      </c>
      <c r="T136" s="188">
        <v>3336567</v>
      </c>
      <c r="U136" s="188">
        <v>0</v>
      </c>
      <c r="V136" s="188">
        <v>0</v>
      </c>
      <c r="W136" s="190">
        <v>43719145</v>
      </c>
      <c r="X136" s="155">
        <f t="shared" si="10"/>
        <v>0</v>
      </c>
      <c r="Y136" s="188">
        <v>0</v>
      </c>
      <c r="Z136" s="188">
        <v>0</v>
      </c>
      <c r="AA136" s="157">
        <f t="shared" si="8"/>
        <v>0</v>
      </c>
      <c r="AB136" s="155">
        <f t="shared" si="9"/>
        <v>103703548</v>
      </c>
      <c r="AC136" s="167" t="s">
        <v>41</v>
      </c>
      <c r="AD136" s="174">
        <v>8323</v>
      </c>
      <c r="AE136" s="174" t="s">
        <v>57</v>
      </c>
      <c r="AF136" s="184">
        <v>2</v>
      </c>
      <c r="AG136" s="189" t="s">
        <v>71</v>
      </c>
      <c r="AH136" s="174" t="s">
        <v>25</v>
      </c>
      <c r="AI136" s="174"/>
      <c r="AJ136" s="175"/>
      <c r="AK136" s="174" t="s">
        <v>275</v>
      </c>
      <c r="AL136" s="188"/>
      <c r="AM136" s="188"/>
      <c r="AN136" s="188"/>
      <c r="AO136" s="188"/>
      <c r="AP136" s="188"/>
      <c r="AQ136" s="188"/>
      <c r="AR136" s="188"/>
      <c r="AS136" s="188"/>
    </row>
    <row r="137" spans="1:45" customFormat="1" ht="15" x14ac:dyDescent="0.25">
      <c r="A137" s="191">
        <v>900067136</v>
      </c>
      <c r="B137" s="174" t="s">
        <v>64</v>
      </c>
      <c r="C137" s="175">
        <v>44914</v>
      </c>
      <c r="D137" s="175">
        <v>44228</v>
      </c>
      <c r="E137" s="175">
        <v>44895</v>
      </c>
      <c r="F137" s="188">
        <v>1722516</v>
      </c>
      <c r="G137" s="188">
        <v>0</v>
      </c>
      <c r="H137" s="188">
        <v>0</v>
      </c>
      <c r="I137" s="188">
        <v>0</v>
      </c>
      <c r="J137" s="188">
        <v>0</v>
      </c>
      <c r="K137" s="188">
        <v>0</v>
      </c>
      <c r="L137" s="188">
        <v>0</v>
      </c>
      <c r="M137" s="188">
        <v>6430</v>
      </c>
      <c r="N137" s="188">
        <v>817908</v>
      </c>
      <c r="O137" s="188">
        <v>0</v>
      </c>
      <c r="P137" s="188">
        <v>0</v>
      </c>
      <c r="Q137" s="188">
        <v>0</v>
      </c>
      <c r="R137" s="188">
        <v>0</v>
      </c>
      <c r="S137" s="190">
        <v>0</v>
      </c>
      <c r="T137" s="188">
        <v>684206</v>
      </c>
      <c r="U137" s="188">
        <v>0</v>
      </c>
      <c r="V137" s="188">
        <v>0</v>
      </c>
      <c r="W137" s="190">
        <v>213972</v>
      </c>
      <c r="X137" s="155">
        <f t="shared" si="10"/>
        <v>0</v>
      </c>
      <c r="Y137" s="188">
        <v>0</v>
      </c>
      <c r="Z137" s="188">
        <v>9292</v>
      </c>
      <c r="AA137" s="157">
        <f t="shared" si="8"/>
        <v>9292</v>
      </c>
      <c r="AB137" s="155">
        <f t="shared" si="9"/>
        <v>1713224</v>
      </c>
      <c r="AC137" s="167" t="s">
        <v>56</v>
      </c>
      <c r="AD137" s="174">
        <v>8327</v>
      </c>
      <c r="AE137" s="174" t="s">
        <v>57</v>
      </c>
      <c r="AF137" s="184">
        <v>2</v>
      </c>
      <c r="AG137" s="170" t="s">
        <v>72</v>
      </c>
      <c r="AH137" s="174" t="s">
        <v>25</v>
      </c>
      <c r="AI137" s="174"/>
      <c r="AJ137" s="175">
        <v>43830</v>
      </c>
      <c r="AK137" s="174" t="s">
        <v>275</v>
      </c>
      <c r="AL137" s="188"/>
      <c r="AM137" s="188"/>
      <c r="AN137" s="188"/>
      <c r="AO137" s="188"/>
      <c r="AP137" s="188"/>
      <c r="AQ137" s="188"/>
      <c r="AR137" s="188"/>
      <c r="AS137" s="188"/>
    </row>
    <row r="138" spans="1:45" customFormat="1" ht="15" x14ac:dyDescent="0.25">
      <c r="A138" s="169">
        <v>900812685</v>
      </c>
      <c r="B138" s="174" t="s">
        <v>312</v>
      </c>
      <c r="C138" s="175">
        <v>44914</v>
      </c>
      <c r="D138" s="175">
        <v>44774</v>
      </c>
      <c r="E138" s="175">
        <v>44895</v>
      </c>
      <c r="F138" s="188">
        <v>3373333</v>
      </c>
      <c r="G138" s="188">
        <v>0</v>
      </c>
      <c r="H138" s="188">
        <v>0</v>
      </c>
      <c r="I138" s="188">
        <v>0</v>
      </c>
      <c r="J138" s="188">
        <v>861720</v>
      </c>
      <c r="K138" s="188">
        <v>0</v>
      </c>
      <c r="L138" s="188">
        <v>0</v>
      </c>
      <c r="M138" s="188">
        <v>0</v>
      </c>
      <c r="N138" s="188">
        <v>0</v>
      </c>
      <c r="O138" s="188">
        <v>0</v>
      </c>
      <c r="P138" s="188">
        <v>0</v>
      </c>
      <c r="Q138" s="188">
        <v>1894072</v>
      </c>
      <c r="R138" s="188">
        <v>0</v>
      </c>
      <c r="S138" s="190">
        <v>0</v>
      </c>
      <c r="T138" s="188">
        <v>0</v>
      </c>
      <c r="U138" s="188">
        <v>0</v>
      </c>
      <c r="V138" s="188">
        <v>456523</v>
      </c>
      <c r="W138" s="190">
        <v>161018</v>
      </c>
      <c r="X138" s="155">
        <f t="shared" si="10"/>
        <v>0</v>
      </c>
      <c r="Y138" s="188">
        <v>0</v>
      </c>
      <c r="Z138" s="188">
        <v>0</v>
      </c>
      <c r="AA138" s="157">
        <f t="shared" si="8"/>
        <v>0</v>
      </c>
      <c r="AB138" s="155">
        <f t="shared" si="9"/>
        <v>3373333</v>
      </c>
      <c r="AC138" s="167" t="s">
        <v>19</v>
      </c>
      <c r="AD138" s="174">
        <v>8330</v>
      </c>
      <c r="AE138" s="174" t="s">
        <v>57</v>
      </c>
      <c r="AF138" s="184">
        <v>2</v>
      </c>
      <c r="AG138" s="189" t="s">
        <v>71</v>
      </c>
      <c r="AH138" s="174" t="s">
        <v>25</v>
      </c>
      <c r="AI138" s="174"/>
      <c r="AJ138" s="175"/>
      <c r="AK138" s="174" t="s">
        <v>275</v>
      </c>
      <c r="AL138" s="188"/>
      <c r="AM138" s="188"/>
      <c r="AN138" s="188"/>
      <c r="AO138" s="188"/>
      <c r="AP138" s="188"/>
      <c r="AQ138" s="188"/>
      <c r="AR138" s="188"/>
      <c r="AS138" s="188"/>
    </row>
    <row r="139" spans="1:45" customFormat="1" ht="15" x14ac:dyDescent="0.25">
      <c r="A139" s="191">
        <v>900769549</v>
      </c>
      <c r="B139" s="174" t="s">
        <v>313</v>
      </c>
      <c r="C139" s="175">
        <v>44914</v>
      </c>
      <c r="D139" s="175">
        <v>44136</v>
      </c>
      <c r="E139" s="175">
        <v>44895</v>
      </c>
      <c r="F139" s="188">
        <v>271885407</v>
      </c>
      <c r="G139" s="188">
        <v>4522747</v>
      </c>
      <c r="H139" s="188">
        <v>0</v>
      </c>
      <c r="I139" s="188">
        <v>0</v>
      </c>
      <c r="J139" s="188">
        <v>7432762</v>
      </c>
      <c r="K139" s="188">
        <v>0</v>
      </c>
      <c r="L139" s="188">
        <v>51411046</v>
      </c>
      <c r="M139" s="188">
        <v>31458195</v>
      </c>
      <c r="N139" s="188">
        <v>3615118</v>
      </c>
      <c r="O139" s="188">
        <v>0</v>
      </c>
      <c r="P139" s="188">
        <v>0</v>
      </c>
      <c r="Q139" s="188">
        <v>10795351</v>
      </c>
      <c r="R139" s="188">
        <v>0</v>
      </c>
      <c r="S139" s="190">
        <v>1959659</v>
      </c>
      <c r="T139" s="188">
        <v>126078884</v>
      </c>
      <c r="U139" s="188">
        <v>0</v>
      </c>
      <c r="V139" s="188">
        <v>0</v>
      </c>
      <c r="W139" s="190">
        <v>34611645</v>
      </c>
      <c r="X139" s="155">
        <f t="shared" si="10"/>
        <v>0</v>
      </c>
      <c r="Y139" s="188">
        <v>0</v>
      </c>
      <c r="Z139" s="188">
        <v>0</v>
      </c>
      <c r="AA139" s="157">
        <f t="shared" si="8"/>
        <v>0</v>
      </c>
      <c r="AB139" s="155">
        <f t="shared" si="9"/>
        <v>271885407</v>
      </c>
      <c r="AC139" s="167" t="s">
        <v>19</v>
      </c>
      <c r="AD139" s="174">
        <v>8336</v>
      </c>
      <c r="AE139" s="174" t="s">
        <v>57</v>
      </c>
      <c r="AF139" s="184">
        <v>2</v>
      </c>
      <c r="AG139" s="189" t="s">
        <v>71</v>
      </c>
      <c r="AH139" s="174" t="s">
        <v>25</v>
      </c>
      <c r="AI139" s="174"/>
      <c r="AJ139" s="175"/>
      <c r="AK139" s="174" t="s">
        <v>275</v>
      </c>
      <c r="AL139" s="188"/>
      <c r="AM139" s="188"/>
      <c r="AN139" s="188"/>
      <c r="AO139" s="188"/>
      <c r="AP139" s="188"/>
      <c r="AQ139" s="188"/>
      <c r="AR139" s="188"/>
      <c r="AS139" s="188"/>
    </row>
    <row r="140" spans="1:45" customFormat="1" ht="15" x14ac:dyDescent="0.25">
      <c r="A140" s="191">
        <v>829000940</v>
      </c>
      <c r="B140" s="174" t="s">
        <v>115</v>
      </c>
      <c r="C140" s="175">
        <v>44915</v>
      </c>
      <c r="D140" s="175">
        <v>41061</v>
      </c>
      <c r="E140" s="175">
        <v>44895</v>
      </c>
      <c r="F140" s="188">
        <v>28434605</v>
      </c>
      <c r="G140" s="188">
        <v>0</v>
      </c>
      <c r="H140" s="188">
        <v>0</v>
      </c>
      <c r="I140" s="188">
        <v>0</v>
      </c>
      <c r="J140" s="188">
        <v>6239144</v>
      </c>
      <c r="K140" s="188">
        <v>0</v>
      </c>
      <c r="L140" s="188">
        <v>0</v>
      </c>
      <c r="M140" s="188">
        <v>0</v>
      </c>
      <c r="N140" s="188">
        <v>238900</v>
      </c>
      <c r="O140" s="188">
        <v>0</v>
      </c>
      <c r="P140" s="188">
        <v>0</v>
      </c>
      <c r="Q140" s="188">
        <v>263500</v>
      </c>
      <c r="R140" s="188">
        <v>0</v>
      </c>
      <c r="S140" s="190">
        <v>0</v>
      </c>
      <c r="T140" s="188">
        <v>112023</v>
      </c>
      <c r="U140" s="188">
        <v>0</v>
      </c>
      <c r="V140" s="188">
        <v>12301002</v>
      </c>
      <c r="W140" s="190">
        <v>9280036</v>
      </c>
      <c r="X140" s="155">
        <f t="shared" si="10"/>
        <v>0</v>
      </c>
      <c r="Y140" s="188">
        <v>0</v>
      </c>
      <c r="Z140" s="188">
        <v>0</v>
      </c>
      <c r="AA140" s="157">
        <f t="shared" si="8"/>
        <v>0</v>
      </c>
      <c r="AB140" s="155">
        <f t="shared" si="9"/>
        <v>28434605</v>
      </c>
      <c r="AC140" s="167" t="s">
        <v>56</v>
      </c>
      <c r="AD140" s="174">
        <v>8353</v>
      </c>
      <c r="AE140" s="174" t="s">
        <v>57</v>
      </c>
      <c r="AF140" s="184">
        <v>2</v>
      </c>
      <c r="AG140" s="189" t="s">
        <v>71</v>
      </c>
      <c r="AH140" s="174" t="s">
        <v>25</v>
      </c>
      <c r="AI140" s="174"/>
      <c r="AJ140" s="175">
        <v>43921</v>
      </c>
      <c r="AK140" s="174" t="s">
        <v>275</v>
      </c>
      <c r="AL140" s="188"/>
      <c r="AM140" s="188"/>
      <c r="AN140" s="188"/>
      <c r="AO140" s="188"/>
      <c r="AP140" s="188"/>
      <c r="AQ140" s="188"/>
      <c r="AR140" s="188"/>
      <c r="AS140" s="188"/>
    </row>
    <row r="141" spans="1:45" customFormat="1" ht="15" x14ac:dyDescent="0.25">
      <c r="A141" s="191">
        <v>900241765</v>
      </c>
      <c r="B141" s="174" t="s">
        <v>314</v>
      </c>
      <c r="C141" s="175">
        <v>44915</v>
      </c>
      <c r="D141" s="175">
        <v>44166</v>
      </c>
      <c r="E141" s="175">
        <v>44895</v>
      </c>
      <c r="F141" s="188">
        <v>42139345</v>
      </c>
      <c r="G141" s="188">
        <v>0</v>
      </c>
      <c r="H141" s="188">
        <v>0</v>
      </c>
      <c r="I141" s="188">
        <v>0</v>
      </c>
      <c r="J141" s="188">
        <v>762048</v>
      </c>
      <c r="K141" s="188">
        <v>0</v>
      </c>
      <c r="L141" s="188">
        <v>0</v>
      </c>
      <c r="M141" s="188">
        <v>0</v>
      </c>
      <c r="N141" s="188">
        <v>37757440</v>
      </c>
      <c r="O141" s="188">
        <v>0</v>
      </c>
      <c r="P141" s="188">
        <v>0</v>
      </c>
      <c r="Q141" s="188">
        <v>0</v>
      </c>
      <c r="R141" s="188">
        <v>0</v>
      </c>
      <c r="S141" s="190">
        <v>26800</v>
      </c>
      <c r="T141" s="188">
        <v>400000</v>
      </c>
      <c r="U141" s="188">
        <v>0</v>
      </c>
      <c r="V141" s="190">
        <v>1618400</v>
      </c>
      <c r="W141" s="190">
        <v>1574657</v>
      </c>
      <c r="X141" s="155">
        <f t="shared" si="10"/>
        <v>0</v>
      </c>
      <c r="Y141" s="188">
        <v>0</v>
      </c>
      <c r="Z141" s="188">
        <v>16272320</v>
      </c>
      <c r="AA141" s="157">
        <f t="shared" si="8"/>
        <v>16272320</v>
      </c>
      <c r="AB141" s="155">
        <f t="shared" si="9"/>
        <v>25867025</v>
      </c>
      <c r="AC141" s="167" t="s">
        <v>19</v>
      </c>
      <c r="AD141" s="174">
        <v>8361</v>
      </c>
      <c r="AE141" s="174" t="s">
        <v>57</v>
      </c>
      <c r="AF141" s="184">
        <v>2</v>
      </c>
      <c r="AG141" s="189" t="s">
        <v>71</v>
      </c>
      <c r="AH141" s="174" t="s">
        <v>25</v>
      </c>
      <c r="AI141" s="174"/>
      <c r="AJ141" s="175"/>
      <c r="AK141" s="174" t="s">
        <v>275</v>
      </c>
      <c r="AL141" s="188"/>
      <c r="AM141" s="188"/>
      <c r="AN141" s="188"/>
      <c r="AO141" s="188"/>
      <c r="AP141" s="188"/>
      <c r="AQ141" s="188"/>
      <c r="AR141" s="188"/>
      <c r="AS141" s="188"/>
    </row>
    <row r="142" spans="1:45" customFormat="1" ht="15" x14ac:dyDescent="0.25">
      <c r="A142" s="191">
        <v>800187260</v>
      </c>
      <c r="B142" s="174" t="s">
        <v>315</v>
      </c>
      <c r="C142" s="175">
        <v>44916</v>
      </c>
      <c r="D142" s="175">
        <v>44440</v>
      </c>
      <c r="E142" s="174" t="s">
        <v>316</v>
      </c>
      <c r="F142" s="188">
        <v>168980712</v>
      </c>
      <c r="G142" s="188">
        <v>0</v>
      </c>
      <c r="H142" s="188">
        <v>0</v>
      </c>
      <c r="I142" s="188">
        <v>0</v>
      </c>
      <c r="J142" s="188">
        <v>91840239</v>
      </c>
      <c r="K142" s="188">
        <v>0</v>
      </c>
      <c r="L142" s="188">
        <v>0</v>
      </c>
      <c r="M142" s="188">
        <v>0</v>
      </c>
      <c r="N142" s="188">
        <v>0</v>
      </c>
      <c r="O142" s="188">
        <v>0</v>
      </c>
      <c r="P142" s="188">
        <v>14600</v>
      </c>
      <c r="Q142" s="188">
        <v>48721172</v>
      </c>
      <c r="R142" s="188">
        <v>0</v>
      </c>
      <c r="S142" s="190">
        <v>1637177</v>
      </c>
      <c r="T142" s="188">
        <v>8281215</v>
      </c>
      <c r="U142" s="188">
        <v>14058060</v>
      </c>
      <c r="V142" s="188">
        <v>60000</v>
      </c>
      <c r="W142" s="190">
        <v>4368249</v>
      </c>
      <c r="X142" s="155">
        <f t="shared" si="10"/>
        <v>0</v>
      </c>
      <c r="Y142" s="188">
        <v>0</v>
      </c>
      <c r="Z142" s="188">
        <v>0</v>
      </c>
      <c r="AA142" s="157">
        <f t="shared" si="8"/>
        <v>0</v>
      </c>
      <c r="AB142" s="155">
        <f t="shared" si="9"/>
        <v>168980712</v>
      </c>
      <c r="AC142" s="167" t="s">
        <v>19</v>
      </c>
      <c r="AD142" s="174">
        <v>8373</v>
      </c>
      <c r="AE142" s="174" t="s">
        <v>57</v>
      </c>
      <c r="AF142" s="184">
        <v>2</v>
      </c>
      <c r="AG142" s="189" t="s">
        <v>71</v>
      </c>
      <c r="AH142" s="174" t="s">
        <v>25</v>
      </c>
      <c r="AI142" s="174"/>
      <c r="AJ142" s="175">
        <v>43465</v>
      </c>
      <c r="AK142" s="174" t="s">
        <v>275</v>
      </c>
      <c r="AL142" s="188"/>
      <c r="AM142" s="188"/>
      <c r="AN142" s="188"/>
      <c r="AO142" s="188"/>
      <c r="AP142" s="188"/>
      <c r="AQ142" s="188"/>
      <c r="AR142" s="188"/>
      <c r="AS142" s="188"/>
    </row>
    <row r="143" spans="1:45" customFormat="1" ht="15" x14ac:dyDescent="0.25">
      <c r="A143" s="191">
        <v>890805923</v>
      </c>
      <c r="B143" s="174" t="s">
        <v>317</v>
      </c>
      <c r="C143" s="175">
        <v>44916</v>
      </c>
      <c r="D143" s="175">
        <v>44531</v>
      </c>
      <c r="E143" s="175">
        <v>44895</v>
      </c>
      <c r="F143" s="188">
        <v>52706914</v>
      </c>
      <c r="G143" s="188">
        <v>0</v>
      </c>
      <c r="H143" s="188">
        <v>0</v>
      </c>
      <c r="I143" s="188">
        <v>0</v>
      </c>
      <c r="J143" s="188">
        <v>46370578</v>
      </c>
      <c r="K143" s="188">
        <v>0</v>
      </c>
      <c r="L143" s="188">
        <v>0</v>
      </c>
      <c r="M143" s="188">
        <v>0</v>
      </c>
      <c r="N143" s="188">
        <v>0</v>
      </c>
      <c r="O143" s="188">
        <v>0</v>
      </c>
      <c r="P143" s="188">
        <v>0</v>
      </c>
      <c r="Q143" s="188">
        <v>0</v>
      </c>
      <c r="R143" s="188">
        <v>0</v>
      </c>
      <c r="S143" s="190">
        <v>1170744</v>
      </c>
      <c r="T143" s="188">
        <v>1524448</v>
      </c>
      <c r="U143" s="188">
        <v>10000</v>
      </c>
      <c r="V143" s="188">
        <v>1170920</v>
      </c>
      <c r="W143" s="190">
        <v>2460224</v>
      </c>
      <c r="X143" s="155">
        <f t="shared" si="10"/>
        <v>0</v>
      </c>
      <c r="Y143" s="188">
        <v>0</v>
      </c>
      <c r="Z143" s="188">
        <v>0</v>
      </c>
      <c r="AA143" s="157">
        <f t="shared" si="8"/>
        <v>0</v>
      </c>
      <c r="AB143" s="155">
        <f t="shared" si="9"/>
        <v>52706914</v>
      </c>
      <c r="AC143" s="167" t="s">
        <v>19</v>
      </c>
      <c r="AD143" s="174">
        <v>8366</v>
      </c>
      <c r="AE143" s="174" t="s">
        <v>57</v>
      </c>
      <c r="AF143" s="184">
        <v>2</v>
      </c>
      <c r="AG143" s="189" t="s">
        <v>71</v>
      </c>
      <c r="AH143" s="174" t="s">
        <v>25</v>
      </c>
      <c r="AI143" s="174"/>
      <c r="AJ143" s="175"/>
      <c r="AK143" s="174" t="s">
        <v>275</v>
      </c>
      <c r="AL143" s="188"/>
      <c r="AM143" s="188"/>
      <c r="AN143" s="188"/>
      <c r="AO143" s="188"/>
      <c r="AP143" s="188"/>
      <c r="AQ143" s="188"/>
      <c r="AR143" s="188"/>
      <c r="AS143" s="188"/>
    </row>
    <row r="144" spans="1:45" customFormat="1" ht="15" x14ac:dyDescent="0.25">
      <c r="A144" s="191">
        <v>830027158</v>
      </c>
      <c r="B144" s="174" t="s">
        <v>318</v>
      </c>
      <c r="C144" s="175">
        <v>44921</v>
      </c>
      <c r="D144" s="175">
        <v>43617</v>
      </c>
      <c r="E144" s="175">
        <v>44895</v>
      </c>
      <c r="F144" s="188">
        <v>43655024</v>
      </c>
      <c r="G144" s="188">
        <v>2950</v>
      </c>
      <c r="H144" s="188">
        <v>0</v>
      </c>
      <c r="I144" s="188">
        <v>0</v>
      </c>
      <c r="J144" s="188">
        <v>23160900</v>
      </c>
      <c r="K144" s="188">
        <v>0</v>
      </c>
      <c r="L144" s="188">
        <v>0</v>
      </c>
      <c r="M144" s="188">
        <v>0</v>
      </c>
      <c r="N144" s="188">
        <v>0</v>
      </c>
      <c r="O144" s="188">
        <v>0</v>
      </c>
      <c r="P144" s="188">
        <v>3182450</v>
      </c>
      <c r="Q144" s="188">
        <v>4241733</v>
      </c>
      <c r="R144" s="188">
        <v>0</v>
      </c>
      <c r="S144" s="190">
        <v>239940</v>
      </c>
      <c r="T144" s="188">
        <v>8148402</v>
      </c>
      <c r="U144" s="188">
        <v>86300</v>
      </c>
      <c r="V144" s="188">
        <v>1755200</v>
      </c>
      <c r="W144" s="190">
        <v>2837149</v>
      </c>
      <c r="X144" s="155">
        <f t="shared" si="10"/>
        <v>0</v>
      </c>
      <c r="Y144" s="188">
        <v>0</v>
      </c>
      <c r="Z144" s="188">
        <v>0</v>
      </c>
      <c r="AA144" s="157">
        <f t="shared" si="8"/>
        <v>0</v>
      </c>
      <c r="AB144" s="155">
        <f t="shared" si="9"/>
        <v>43655024</v>
      </c>
      <c r="AC144" s="167" t="s">
        <v>19</v>
      </c>
      <c r="AD144" s="174">
        <v>8416</v>
      </c>
      <c r="AE144" s="174" t="s">
        <v>57</v>
      </c>
      <c r="AF144" s="184">
        <v>2</v>
      </c>
      <c r="AG144" s="189" t="s">
        <v>71</v>
      </c>
      <c r="AH144" s="174" t="s">
        <v>25</v>
      </c>
      <c r="AI144" s="174"/>
      <c r="AJ144" s="175"/>
      <c r="AK144" s="174" t="s">
        <v>275</v>
      </c>
      <c r="AL144" s="188"/>
      <c r="AM144" s="188"/>
      <c r="AN144" s="188"/>
      <c r="AO144" s="188"/>
      <c r="AP144" s="188"/>
      <c r="AQ144" s="188"/>
      <c r="AR144" s="188"/>
      <c r="AS144" s="188"/>
    </row>
    <row r="145" spans="1:45" customFormat="1" ht="15" x14ac:dyDescent="0.25">
      <c r="A145" s="191">
        <v>890801201</v>
      </c>
      <c r="B145" s="174" t="s">
        <v>319</v>
      </c>
      <c r="C145" s="175">
        <v>44922</v>
      </c>
      <c r="D145" s="175">
        <v>44409</v>
      </c>
      <c r="E145" s="174" t="s">
        <v>320</v>
      </c>
      <c r="F145" s="188">
        <v>130203310</v>
      </c>
      <c r="G145" s="188">
        <v>0</v>
      </c>
      <c r="H145" s="188">
        <v>0</v>
      </c>
      <c r="I145" s="188">
        <v>0</v>
      </c>
      <c r="J145" s="188">
        <v>70395148</v>
      </c>
      <c r="K145" s="188">
        <v>0</v>
      </c>
      <c r="L145" s="188">
        <v>0</v>
      </c>
      <c r="M145" s="188">
        <v>2700</v>
      </c>
      <c r="N145" s="188">
        <v>524559</v>
      </c>
      <c r="O145" s="188">
        <v>0</v>
      </c>
      <c r="P145" s="188">
        <v>0</v>
      </c>
      <c r="Q145" s="188">
        <v>15743680</v>
      </c>
      <c r="R145" s="188">
        <v>0</v>
      </c>
      <c r="S145" s="190">
        <v>6904438</v>
      </c>
      <c r="T145" s="188">
        <v>0</v>
      </c>
      <c r="U145" s="188">
        <v>0</v>
      </c>
      <c r="V145" s="188">
        <v>0</v>
      </c>
      <c r="W145" s="190">
        <v>36632785</v>
      </c>
      <c r="X145" s="155">
        <f t="shared" si="10"/>
        <v>0</v>
      </c>
      <c r="Y145" s="188">
        <v>0</v>
      </c>
      <c r="Z145" s="188">
        <v>0</v>
      </c>
      <c r="AA145" s="157">
        <f t="shared" si="8"/>
        <v>0</v>
      </c>
      <c r="AB145" s="155">
        <f t="shared" si="9"/>
        <v>130203310</v>
      </c>
      <c r="AC145" s="167" t="s">
        <v>19</v>
      </c>
      <c r="AD145" s="174">
        <v>8431</v>
      </c>
      <c r="AE145" s="174" t="s">
        <v>57</v>
      </c>
      <c r="AF145" s="184">
        <v>2</v>
      </c>
      <c r="AG145" s="189" t="s">
        <v>71</v>
      </c>
      <c r="AH145" s="174" t="s">
        <v>25</v>
      </c>
      <c r="AI145" s="174"/>
      <c r="AJ145" s="175">
        <v>44196</v>
      </c>
      <c r="AK145" s="174" t="s">
        <v>275</v>
      </c>
      <c r="AL145" s="188"/>
      <c r="AM145" s="188"/>
      <c r="AN145" s="188"/>
      <c r="AO145" s="188"/>
      <c r="AP145" s="188"/>
      <c r="AQ145" s="188"/>
      <c r="AR145" s="188"/>
      <c r="AS145" s="188"/>
    </row>
    <row r="146" spans="1:45" customFormat="1" ht="15" x14ac:dyDescent="0.25">
      <c r="A146" s="174">
        <v>900192832</v>
      </c>
      <c r="B146" s="174" t="s">
        <v>321</v>
      </c>
      <c r="C146" s="175">
        <v>44922</v>
      </c>
      <c r="D146" s="175">
        <v>43739</v>
      </c>
      <c r="E146" s="175">
        <v>44895</v>
      </c>
      <c r="F146" s="188">
        <v>6849164</v>
      </c>
      <c r="G146" s="188">
        <v>0</v>
      </c>
      <c r="H146" s="188">
        <v>0</v>
      </c>
      <c r="I146" s="188">
        <v>0</v>
      </c>
      <c r="J146" s="188">
        <v>482323</v>
      </c>
      <c r="K146" s="188">
        <v>0</v>
      </c>
      <c r="L146" s="188">
        <v>0</v>
      </c>
      <c r="M146" s="188">
        <v>0</v>
      </c>
      <c r="N146" s="188">
        <v>0</v>
      </c>
      <c r="O146" s="188">
        <v>0</v>
      </c>
      <c r="P146" s="188">
        <v>0</v>
      </c>
      <c r="Q146" s="188">
        <v>106900</v>
      </c>
      <c r="R146" s="188">
        <v>0</v>
      </c>
      <c r="S146" s="190">
        <v>0</v>
      </c>
      <c r="T146" s="188">
        <v>2547395</v>
      </c>
      <c r="U146" s="188">
        <v>0</v>
      </c>
      <c r="V146" s="188">
        <v>105836</v>
      </c>
      <c r="W146" s="190">
        <v>3606710</v>
      </c>
      <c r="X146" s="155">
        <f t="shared" si="10"/>
        <v>0</v>
      </c>
      <c r="Y146" s="188">
        <v>0</v>
      </c>
      <c r="Z146" s="188">
        <v>0</v>
      </c>
      <c r="AA146" s="157">
        <f t="shared" si="8"/>
        <v>0</v>
      </c>
      <c r="AB146" s="155">
        <f t="shared" si="9"/>
        <v>6849164</v>
      </c>
      <c r="AC146" s="167" t="s">
        <v>19</v>
      </c>
      <c r="AD146" s="174">
        <v>8439</v>
      </c>
      <c r="AE146" s="174" t="s">
        <v>57</v>
      </c>
      <c r="AF146" s="184">
        <v>2</v>
      </c>
      <c r="AG146" s="189" t="s">
        <v>71</v>
      </c>
      <c r="AH146" s="174"/>
      <c r="AI146" s="174"/>
      <c r="AJ146" s="174"/>
      <c r="AK146" s="174" t="s">
        <v>271</v>
      </c>
      <c r="AL146" s="174"/>
      <c r="AM146" s="174"/>
      <c r="AN146" s="174"/>
      <c r="AO146" s="174"/>
      <c r="AP146" s="174"/>
      <c r="AQ146" s="174"/>
      <c r="AR146" s="174"/>
      <c r="AS146" s="174"/>
    </row>
    <row r="147" spans="1:45" customFormat="1" ht="15" x14ac:dyDescent="0.25">
      <c r="A147" s="174">
        <v>825000620</v>
      </c>
      <c r="B147" s="174" t="s">
        <v>322</v>
      </c>
      <c r="C147" s="175">
        <v>44922</v>
      </c>
      <c r="D147" s="175">
        <v>41760</v>
      </c>
      <c r="E147" s="175">
        <v>44895</v>
      </c>
      <c r="F147" s="188">
        <v>25330123</v>
      </c>
      <c r="G147" s="188">
        <v>0</v>
      </c>
      <c r="H147" s="188">
        <v>0</v>
      </c>
      <c r="I147" s="188">
        <v>0</v>
      </c>
      <c r="J147" s="188">
        <v>65926</v>
      </c>
      <c r="K147" s="188">
        <v>0</v>
      </c>
      <c r="L147" s="188">
        <v>0</v>
      </c>
      <c r="M147" s="188">
        <v>0</v>
      </c>
      <c r="N147" s="188">
        <v>0</v>
      </c>
      <c r="O147" s="188">
        <v>0</v>
      </c>
      <c r="P147" s="188">
        <v>0</v>
      </c>
      <c r="Q147" s="188">
        <v>0</v>
      </c>
      <c r="R147" s="188">
        <v>0</v>
      </c>
      <c r="S147" s="190">
        <v>4037122</v>
      </c>
      <c r="T147" s="188">
        <v>1496197</v>
      </c>
      <c r="U147" s="188">
        <v>0</v>
      </c>
      <c r="V147" s="188">
        <v>9518647</v>
      </c>
      <c r="W147" s="190">
        <v>10212231</v>
      </c>
      <c r="X147" s="155">
        <f t="shared" si="10"/>
        <v>0</v>
      </c>
      <c r="Y147" s="188">
        <v>0</v>
      </c>
      <c r="Z147" s="188">
        <v>0</v>
      </c>
      <c r="AA147" s="157">
        <f t="shared" si="8"/>
        <v>0</v>
      </c>
      <c r="AB147" s="155">
        <f t="shared" si="9"/>
        <v>25330123</v>
      </c>
      <c r="AC147" s="167" t="s">
        <v>56</v>
      </c>
      <c r="AD147" s="174">
        <v>8436</v>
      </c>
      <c r="AE147" s="174" t="s">
        <v>57</v>
      </c>
      <c r="AF147" s="184">
        <v>2</v>
      </c>
      <c r="AG147" s="189" t="s">
        <v>71</v>
      </c>
      <c r="AH147" s="174"/>
      <c r="AI147" s="174"/>
      <c r="AJ147" s="174"/>
      <c r="AK147" s="174" t="s">
        <v>271</v>
      </c>
      <c r="AL147" s="174"/>
      <c r="AM147" s="174"/>
      <c r="AN147" s="174"/>
      <c r="AO147" s="174"/>
      <c r="AP147" s="174"/>
      <c r="AQ147" s="174"/>
      <c r="AR147" s="174"/>
      <c r="AS147" s="174"/>
    </row>
    <row r="148" spans="1:45" customFormat="1" ht="15" x14ac:dyDescent="0.25">
      <c r="A148" s="174">
        <v>830063394</v>
      </c>
      <c r="B148" s="174" t="s">
        <v>63</v>
      </c>
      <c r="C148" s="175">
        <v>44924</v>
      </c>
      <c r="D148" s="175">
        <v>44348</v>
      </c>
      <c r="E148" s="175">
        <v>44895</v>
      </c>
      <c r="F148" s="188">
        <v>26156788</v>
      </c>
      <c r="G148" s="188">
        <v>0</v>
      </c>
      <c r="H148" s="188">
        <v>0</v>
      </c>
      <c r="I148" s="188">
        <v>0</v>
      </c>
      <c r="J148" s="188">
        <v>3995619</v>
      </c>
      <c r="K148" s="188">
        <v>0</v>
      </c>
      <c r="L148" s="188">
        <v>0</v>
      </c>
      <c r="M148" s="188">
        <v>0</v>
      </c>
      <c r="N148" s="188">
        <v>14660800</v>
      </c>
      <c r="O148" s="188">
        <v>0</v>
      </c>
      <c r="P148" s="188">
        <v>0</v>
      </c>
      <c r="Q148" s="188">
        <v>9800</v>
      </c>
      <c r="R148" s="188">
        <v>0</v>
      </c>
      <c r="S148" s="190">
        <v>0</v>
      </c>
      <c r="T148" s="188">
        <v>0</v>
      </c>
      <c r="U148" s="188">
        <v>0</v>
      </c>
      <c r="V148" s="188">
        <v>344764</v>
      </c>
      <c r="W148" s="190">
        <v>7145805</v>
      </c>
      <c r="X148" s="155">
        <f t="shared" si="10"/>
        <v>0</v>
      </c>
      <c r="Y148" s="188">
        <v>0</v>
      </c>
      <c r="Z148" s="188">
        <v>44434400</v>
      </c>
      <c r="AA148" s="157">
        <f t="shared" si="8"/>
        <v>44434400</v>
      </c>
      <c r="AB148" s="155">
        <f t="shared" si="9"/>
        <v>-18277612</v>
      </c>
      <c r="AC148" s="167" t="s">
        <v>19</v>
      </c>
      <c r="AD148" s="174">
        <v>8459</v>
      </c>
      <c r="AE148" s="174" t="s">
        <v>57</v>
      </c>
      <c r="AF148" s="184">
        <v>2</v>
      </c>
      <c r="AG148" s="189" t="s">
        <v>71</v>
      </c>
      <c r="AH148" s="174"/>
      <c r="AI148" s="174"/>
      <c r="AJ148" s="174"/>
      <c r="AK148" s="174" t="s">
        <v>271</v>
      </c>
      <c r="AL148" s="174"/>
      <c r="AM148" s="174"/>
      <c r="AN148" s="174"/>
      <c r="AO148" s="174"/>
      <c r="AP148" s="174"/>
      <c r="AQ148" s="174"/>
      <c r="AR148" s="174"/>
      <c r="AS148" s="174"/>
    </row>
    <row r="149" spans="1:45" customFormat="1" ht="15" x14ac:dyDescent="0.25">
      <c r="A149" s="191">
        <v>813001653</v>
      </c>
      <c r="B149" s="174" t="s">
        <v>323</v>
      </c>
      <c r="C149" s="175">
        <v>44925</v>
      </c>
      <c r="D149" s="175">
        <v>43160</v>
      </c>
      <c r="E149" s="175">
        <v>44895</v>
      </c>
      <c r="F149" s="188">
        <v>59890104</v>
      </c>
      <c r="G149" s="188">
        <v>0</v>
      </c>
      <c r="H149" s="188">
        <v>0</v>
      </c>
      <c r="I149" s="188">
        <v>0</v>
      </c>
      <c r="J149" s="188">
        <v>0</v>
      </c>
      <c r="K149" s="188">
        <v>0</v>
      </c>
      <c r="L149" s="188">
        <v>0</v>
      </c>
      <c r="M149" s="188">
        <v>0</v>
      </c>
      <c r="N149" s="188">
        <v>0</v>
      </c>
      <c r="O149" s="188">
        <v>0</v>
      </c>
      <c r="P149" s="188">
        <v>0</v>
      </c>
      <c r="Q149" s="188">
        <v>0</v>
      </c>
      <c r="R149" s="188">
        <v>0</v>
      </c>
      <c r="S149" s="190">
        <v>276962</v>
      </c>
      <c r="T149" s="188">
        <v>23378387</v>
      </c>
      <c r="U149" s="188">
        <v>0</v>
      </c>
      <c r="V149" s="188">
        <v>20935446</v>
      </c>
      <c r="W149" s="190">
        <v>15299309</v>
      </c>
      <c r="X149" s="155">
        <f t="shared" si="10"/>
        <v>0</v>
      </c>
      <c r="Y149" s="188">
        <v>0</v>
      </c>
      <c r="Z149" s="188">
        <v>0</v>
      </c>
      <c r="AA149" s="157">
        <f t="shared" si="8"/>
        <v>0</v>
      </c>
      <c r="AB149" s="155">
        <f t="shared" si="9"/>
        <v>59890104</v>
      </c>
      <c r="AC149" s="167" t="s">
        <v>56</v>
      </c>
      <c r="AD149" s="174">
        <v>8480</v>
      </c>
      <c r="AE149" s="174" t="s">
        <v>57</v>
      </c>
      <c r="AF149" s="184">
        <v>2</v>
      </c>
      <c r="AG149" s="189" t="s">
        <v>71</v>
      </c>
      <c r="AH149" s="174" t="s">
        <v>25</v>
      </c>
      <c r="AI149" s="174"/>
      <c r="AJ149" s="175"/>
      <c r="AK149" s="174" t="s">
        <v>275</v>
      </c>
      <c r="AL149" s="188"/>
      <c r="AM149" s="188"/>
      <c r="AN149" s="188"/>
      <c r="AO149" s="188"/>
      <c r="AP149" s="188"/>
      <c r="AQ149" s="188"/>
      <c r="AR149" s="188"/>
      <c r="AS149" s="188"/>
    </row>
    <row r="150" spans="1:45" customFormat="1" ht="15" x14ac:dyDescent="0.25">
      <c r="A150" s="191">
        <v>890805923</v>
      </c>
      <c r="B150" s="174" t="s">
        <v>317</v>
      </c>
      <c r="C150" s="175">
        <v>44925</v>
      </c>
      <c r="D150" s="175">
        <v>44470</v>
      </c>
      <c r="E150" s="175">
        <v>44895</v>
      </c>
      <c r="F150" s="188">
        <v>19716812</v>
      </c>
      <c r="G150" s="188">
        <v>888905</v>
      </c>
      <c r="H150" s="188">
        <v>0</v>
      </c>
      <c r="I150" s="188">
        <v>0</v>
      </c>
      <c r="J150" s="188">
        <v>21000</v>
      </c>
      <c r="K150" s="188">
        <v>0</v>
      </c>
      <c r="L150" s="188">
        <v>0</v>
      </c>
      <c r="M150" s="188">
        <v>0</v>
      </c>
      <c r="N150" s="188">
        <v>0</v>
      </c>
      <c r="O150" s="188">
        <v>0</v>
      </c>
      <c r="P150" s="188">
        <v>0</v>
      </c>
      <c r="Q150" s="188">
        <v>1524448</v>
      </c>
      <c r="R150" s="188">
        <v>0</v>
      </c>
      <c r="S150" s="190">
        <v>0</v>
      </c>
      <c r="T150" s="188">
        <v>0</v>
      </c>
      <c r="U150" s="188">
        <v>0</v>
      </c>
      <c r="V150" s="188">
        <v>626088</v>
      </c>
      <c r="W150" s="190">
        <v>16656371</v>
      </c>
      <c r="X150" s="155">
        <f t="shared" si="10"/>
        <v>0</v>
      </c>
      <c r="Y150" s="188">
        <v>0</v>
      </c>
      <c r="Z150" s="188">
        <v>0</v>
      </c>
      <c r="AA150" s="157">
        <f t="shared" ref="AA150:AA191" si="11">+Y150+Z150</f>
        <v>0</v>
      </c>
      <c r="AB150" s="155">
        <f t="shared" ref="AB150:AB191" si="12">+F150-AA150</f>
        <v>19716812</v>
      </c>
      <c r="AC150" s="167" t="s">
        <v>19</v>
      </c>
      <c r="AD150" s="174">
        <v>8477</v>
      </c>
      <c r="AE150" s="174" t="s">
        <v>57</v>
      </c>
      <c r="AF150" s="184">
        <v>2</v>
      </c>
      <c r="AG150" s="170" t="s">
        <v>72</v>
      </c>
      <c r="AH150" s="174"/>
      <c r="AI150" s="174"/>
      <c r="AJ150" s="174"/>
      <c r="AK150" s="174" t="s">
        <v>324</v>
      </c>
      <c r="AL150" s="174"/>
      <c r="AM150" s="174"/>
      <c r="AN150" s="174"/>
      <c r="AO150" s="174"/>
      <c r="AP150" s="174"/>
      <c r="AQ150" s="174"/>
      <c r="AR150" s="174"/>
      <c r="AS150" s="174"/>
    </row>
    <row r="151" spans="1:45" s="195" customFormat="1" ht="16.5" x14ac:dyDescent="0.3">
      <c r="A151" s="189">
        <v>900345765</v>
      </c>
      <c r="B151" s="192" t="s">
        <v>325</v>
      </c>
      <c r="C151" s="193">
        <v>44896</v>
      </c>
      <c r="D151" s="194">
        <v>44044</v>
      </c>
      <c r="E151" s="194">
        <v>44865</v>
      </c>
      <c r="F151" s="156">
        <v>4098979179</v>
      </c>
      <c r="G151" s="157">
        <v>496583</v>
      </c>
      <c r="H151" s="157">
        <v>0</v>
      </c>
      <c r="I151" s="157">
        <v>0</v>
      </c>
      <c r="J151" s="158">
        <v>1301491789</v>
      </c>
      <c r="K151" s="158">
        <v>0</v>
      </c>
      <c r="L151" s="158">
        <v>0</v>
      </c>
      <c r="M151" s="158">
        <v>1292148</v>
      </c>
      <c r="N151" s="158">
        <v>10533858</v>
      </c>
      <c r="O151" s="158">
        <v>0</v>
      </c>
      <c r="P151" s="158">
        <v>0</v>
      </c>
      <c r="Q151" s="157">
        <v>375390501</v>
      </c>
      <c r="R151" s="158">
        <v>0</v>
      </c>
      <c r="S151" s="159">
        <v>494001807</v>
      </c>
      <c r="T151" s="158">
        <v>390262386</v>
      </c>
      <c r="U151" s="158">
        <v>0</v>
      </c>
      <c r="V151" s="158">
        <v>696675152</v>
      </c>
      <c r="W151" s="158">
        <v>828834955</v>
      </c>
      <c r="X151" s="155">
        <f t="shared" si="10"/>
        <v>0</v>
      </c>
      <c r="Y151" s="158">
        <v>0</v>
      </c>
      <c r="Z151" s="158">
        <v>0</v>
      </c>
      <c r="AA151" s="157">
        <f t="shared" si="11"/>
        <v>0</v>
      </c>
      <c r="AB151" s="155">
        <f t="shared" si="12"/>
        <v>4098979179</v>
      </c>
      <c r="AC151" s="167" t="s">
        <v>59</v>
      </c>
      <c r="AD151" s="161">
        <v>7977</v>
      </c>
      <c r="AE151" s="174" t="s">
        <v>114</v>
      </c>
      <c r="AF151" s="174">
        <v>2</v>
      </c>
      <c r="AG151" s="189" t="s">
        <v>71</v>
      </c>
      <c r="AH151" s="160" t="s">
        <v>25</v>
      </c>
      <c r="AI151" s="175">
        <v>44986</v>
      </c>
      <c r="AJ151" s="174"/>
      <c r="AK151" s="174"/>
      <c r="AL151" s="155">
        <v>0</v>
      </c>
      <c r="AM151" s="155">
        <v>0</v>
      </c>
      <c r="AN151" s="155">
        <v>0</v>
      </c>
      <c r="AO151" s="155">
        <v>0</v>
      </c>
      <c r="AP151" s="155">
        <v>0</v>
      </c>
      <c r="AQ151" s="155">
        <v>1107832</v>
      </c>
      <c r="AR151" s="155">
        <v>317648428</v>
      </c>
      <c r="AS151" s="155">
        <v>983107653.27999997</v>
      </c>
    </row>
    <row r="152" spans="1:45" s="195" customFormat="1" ht="16.5" x14ac:dyDescent="0.3">
      <c r="A152" s="189">
        <v>804015164</v>
      </c>
      <c r="B152" s="192" t="s">
        <v>326</v>
      </c>
      <c r="C152" s="193">
        <v>44897</v>
      </c>
      <c r="D152" s="194">
        <v>43040</v>
      </c>
      <c r="E152" s="194">
        <v>44865</v>
      </c>
      <c r="F152" s="156">
        <v>8308363</v>
      </c>
      <c r="G152" s="157">
        <v>0</v>
      </c>
      <c r="H152" s="157">
        <v>0</v>
      </c>
      <c r="I152" s="157">
        <v>0</v>
      </c>
      <c r="J152" s="158">
        <v>0</v>
      </c>
      <c r="K152" s="158">
        <v>0</v>
      </c>
      <c r="L152" s="158">
        <v>0</v>
      </c>
      <c r="M152" s="158">
        <v>0</v>
      </c>
      <c r="N152" s="158">
        <v>0</v>
      </c>
      <c r="O152" s="158">
        <v>0</v>
      </c>
      <c r="P152" s="158">
        <v>0</v>
      </c>
      <c r="Q152" s="157">
        <v>0</v>
      </c>
      <c r="R152" s="158">
        <v>0</v>
      </c>
      <c r="S152" s="159">
        <v>1301676</v>
      </c>
      <c r="T152" s="158">
        <v>1494377</v>
      </c>
      <c r="U152" s="158">
        <v>0</v>
      </c>
      <c r="V152" s="158">
        <v>4691426</v>
      </c>
      <c r="W152" s="158">
        <v>820884</v>
      </c>
      <c r="X152" s="155">
        <f t="shared" si="10"/>
        <v>0</v>
      </c>
      <c r="Y152" s="158">
        <v>0</v>
      </c>
      <c r="Z152" s="158">
        <v>0</v>
      </c>
      <c r="AA152" s="157">
        <f t="shared" si="11"/>
        <v>0</v>
      </c>
      <c r="AB152" s="155">
        <f t="shared" si="12"/>
        <v>8308363</v>
      </c>
      <c r="AC152" s="167" t="s">
        <v>56</v>
      </c>
      <c r="AD152" s="161">
        <v>7982</v>
      </c>
      <c r="AE152" s="174" t="s">
        <v>114</v>
      </c>
      <c r="AF152" s="174">
        <v>2</v>
      </c>
      <c r="AG152" s="189" t="s">
        <v>71</v>
      </c>
      <c r="AH152" s="160" t="s">
        <v>25</v>
      </c>
      <c r="AI152" s="175">
        <v>44987</v>
      </c>
      <c r="AJ152" s="174"/>
      <c r="AK152" s="174"/>
      <c r="AL152" s="155">
        <v>0</v>
      </c>
      <c r="AM152" s="155">
        <v>0</v>
      </c>
      <c r="AN152" s="155">
        <v>0</v>
      </c>
      <c r="AO152" s="155">
        <v>0</v>
      </c>
      <c r="AP152" s="155">
        <v>0</v>
      </c>
      <c r="AQ152" s="155">
        <v>0</v>
      </c>
      <c r="AR152" s="155">
        <v>0</v>
      </c>
      <c r="AS152" s="155">
        <v>0</v>
      </c>
    </row>
    <row r="153" spans="1:45" s="195" customFormat="1" ht="16.5" x14ac:dyDescent="0.3">
      <c r="A153" s="189">
        <v>800179966</v>
      </c>
      <c r="B153" s="192" t="s">
        <v>327</v>
      </c>
      <c r="C153" s="193">
        <v>44897</v>
      </c>
      <c r="D153" s="194">
        <v>44409</v>
      </c>
      <c r="E153" s="194">
        <v>44895</v>
      </c>
      <c r="F153" s="156">
        <v>1316724400</v>
      </c>
      <c r="G153" s="157">
        <v>189801641</v>
      </c>
      <c r="H153" s="157">
        <v>0</v>
      </c>
      <c r="I153" s="157">
        <v>0</v>
      </c>
      <c r="J153" s="158">
        <v>337453187</v>
      </c>
      <c r="K153" s="158">
        <v>0</v>
      </c>
      <c r="L153" s="158">
        <v>8925809</v>
      </c>
      <c r="M153" s="158">
        <v>506309</v>
      </c>
      <c r="N153" s="158">
        <v>1913409</v>
      </c>
      <c r="O153" s="158">
        <v>0</v>
      </c>
      <c r="P153" s="158">
        <v>0</v>
      </c>
      <c r="Q153" s="157">
        <v>104468615</v>
      </c>
      <c r="R153" s="158">
        <v>0</v>
      </c>
      <c r="S153" s="159">
        <v>590303169</v>
      </c>
      <c r="T153" s="158">
        <v>34533316</v>
      </c>
      <c r="U153" s="158">
        <v>0</v>
      </c>
      <c r="V153" s="158">
        <v>0</v>
      </c>
      <c r="W153" s="158">
        <v>48818945</v>
      </c>
      <c r="X153" s="155">
        <f t="shared" si="10"/>
        <v>0</v>
      </c>
      <c r="Y153" s="158">
        <v>0</v>
      </c>
      <c r="Z153" s="158">
        <v>0</v>
      </c>
      <c r="AA153" s="157">
        <f t="shared" si="11"/>
        <v>0</v>
      </c>
      <c r="AB153" s="155">
        <f t="shared" si="12"/>
        <v>1316724400</v>
      </c>
      <c r="AC153" s="167" t="s">
        <v>19</v>
      </c>
      <c r="AD153" s="161">
        <v>7997</v>
      </c>
      <c r="AE153" s="174" t="s">
        <v>114</v>
      </c>
      <c r="AF153" s="174">
        <v>2</v>
      </c>
      <c r="AG153" s="189" t="s">
        <v>71</v>
      </c>
      <c r="AH153" s="160" t="s">
        <v>25</v>
      </c>
      <c r="AI153" s="175">
        <v>44987</v>
      </c>
      <c r="AJ153" s="174"/>
      <c r="AK153" s="174"/>
      <c r="AL153" s="155">
        <v>0</v>
      </c>
      <c r="AM153" s="155">
        <v>0</v>
      </c>
      <c r="AN153" s="155">
        <v>0</v>
      </c>
      <c r="AO153" s="155">
        <v>0</v>
      </c>
      <c r="AP153" s="155">
        <v>0</v>
      </c>
      <c r="AQ153" s="155">
        <v>33155476</v>
      </c>
      <c r="AR153" s="155">
        <v>180104592</v>
      </c>
      <c r="AS153" s="155">
        <v>313994760.51999998</v>
      </c>
    </row>
    <row r="154" spans="1:45" s="195" customFormat="1" ht="16.5" x14ac:dyDescent="0.3">
      <c r="A154" s="189">
        <v>890938774</v>
      </c>
      <c r="B154" s="192" t="s">
        <v>328</v>
      </c>
      <c r="C154" s="193">
        <v>44899</v>
      </c>
      <c r="D154" s="194">
        <v>44652</v>
      </c>
      <c r="E154" s="194">
        <v>44865</v>
      </c>
      <c r="F154" s="156">
        <v>5317250</v>
      </c>
      <c r="G154" s="157">
        <v>0</v>
      </c>
      <c r="H154" s="157">
        <v>0</v>
      </c>
      <c r="I154" s="157">
        <v>0</v>
      </c>
      <c r="J154" s="158">
        <v>279058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7">
        <v>0</v>
      </c>
      <c r="R154" s="158">
        <v>0</v>
      </c>
      <c r="S154" s="159">
        <v>3701638</v>
      </c>
      <c r="T154" s="158">
        <v>95600</v>
      </c>
      <c r="U154" s="158">
        <v>0</v>
      </c>
      <c r="V154" s="158">
        <v>0</v>
      </c>
      <c r="W154" s="158">
        <v>1240954</v>
      </c>
      <c r="X154" s="155">
        <f t="shared" si="10"/>
        <v>0</v>
      </c>
      <c r="Y154" s="158">
        <v>0</v>
      </c>
      <c r="Z154" s="158">
        <v>0</v>
      </c>
      <c r="AA154" s="157">
        <f t="shared" si="11"/>
        <v>0</v>
      </c>
      <c r="AB154" s="155">
        <f t="shared" si="12"/>
        <v>5317250</v>
      </c>
      <c r="AC154" s="167" t="s">
        <v>19</v>
      </c>
      <c r="AD154" s="161">
        <v>8011</v>
      </c>
      <c r="AE154" s="174" t="s">
        <v>114</v>
      </c>
      <c r="AF154" s="174">
        <v>2</v>
      </c>
      <c r="AG154" s="189" t="s">
        <v>71</v>
      </c>
      <c r="AH154" s="160" t="s">
        <v>25</v>
      </c>
      <c r="AI154" s="175">
        <v>44989</v>
      </c>
      <c r="AJ154" s="174"/>
      <c r="AK154" s="174"/>
      <c r="AL154" s="155">
        <v>0</v>
      </c>
      <c r="AM154" s="155">
        <v>0</v>
      </c>
      <c r="AN154" s="155">
        <v>0</v>
      </c>
      <c r="AO154" s="155">
        <v>0</v>
      </c>
      <c r="AP154" s="155">
        <v>0</v>
      </c>
      <c r="AQ154" s="155">
        <v>0</v>
      </c>
      <c r="AR154" s="155">
        <v>279058.45000000019</v>
      </c>
      <c r="AS154" s="155">
        <v>0</v>
      </c>
    </row>
    <row r="155" spans="1:45" s="195" customFormat="1" ht="16.5" x14ac:dyDescent="0.3">
      <c r="A155" s="189">
        <v>800153463</v>
      </c>
      <c r="B155" s="192" t="s">
        <v>329</v>
      </c>
      <c r="C155" s="193">
        <v>44899</v>
      </c>
      <c r="D155" s="194">
        <v>44743</v>
      </c>
      <c r="E155" s="194">
        <v>44865</v>
      </c>
      <c r="F155" s="156">
        <v>9657797</v>
      </c>
      <c r="G155" s="157">
        <v>0</v>
      </c>
      <c r="H155" s="157">
        <v>0</v>
      </c>
      <c r="I155" s="157">
        <v>0</v>
      </c>
      <c r="J155" s="158">
        <v>2241800</v>
      </c>
      <c r="K155" s="158">
        <v>0</v>
      </c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  <c r="Q155" s="157">
        <v>0</v>
      </c>
      <c r="R155" s="158">
        <v>0</v>
      </c>
      <c r="S155" s="159">
        <v>408000</v>
      </c>
      <c r="T155" s="158">
        <v>0</v>
      </c>
      <c r="U155" s="158">
        <v>0</v>
      </c>
      <c r="V155" s="158">
        <v>904757</v>
      </c>
      <c r="W155" s="158">
        <v>6103240</v>
      </c>
      <c r="X155" s="155">
        <f t="shared" si="10"/>
        <v>0</v>
      </c>
      <c r="Y155" s="158">
        <v>0</v>
      </c>
      <c r="Z155" s="158">
        <v>0</v>
      </c>
      <c r="AA155" s="157">
        <f t="shared" si="11"/>
        <v>0</v>
      </c>
      <c r="AB155" s="155">
        <f t="shared" si="12"/>
        <v>9657797</v>
      </c>
      <c r="AC155" s="167" t="s">
        <v>19</v>
      </c>
      <c r="AD155" s="161">
        <v>8013</v>
      </c>
      <c r="AE155" s="174" t="s">
        <v>114</v>
      </c>
      <c r="AF155" s="174">
        <v>2</v>
      </c>
      <c r="AG155" s="189" t="s">
        <v>71</v>
      </c>
      <c r="AH155" s="160" t="s">
        <v>25</v>
      </c>
      <c r="AI155" s="175">
        <v>44989</v>
      </c>
      <c r="AJ155" s="174"/>
      <c r="AK155" s="174"/>
      <c r="AL155" s="155">
        <v>0</v>
      </c>
      <c r="AM155" s="155">
        <v>0</v>
      </c>
      <c r="AN155" s="155">
        <v>0</v>
      </c>
      <c r="AO155" s="155">
        <v>0</v>
      </c>
      <c r="AP155" s="155">
        <v>0</v>
      </c>
      <c r="AQ155" s="155">
        <v>847280</v>
      </c>
      <c r="AR155" s="155">
        <v>1394520</v>
      </c>
      <c r="AS155" s="155">
        <v>0</v>
      </c>
    </row>
    <row r="156" spans="1:45" s="195" customFormat="1" ht="16.5" x14ac:dyDescent="0.3">
      <c r="A156" s="189">
        <v>900936058</v>
      </c>
      <c r="B156" s="192" t="s">
        <v>330</v>
      </c>
      <c r="C156" s="193">
        <v>44899</v>
      </c>
      <c r="D156" s="194">
        <v>43831</v>
      </c>
      <c r="E156" s="194">
        <v>44865</v>
      </c>
      <c r="F156" s="156">
        <v>69250294</v>
      </c>
      <c r="G156" s="157">
        <v>0</v>
      </c>
      <c r="H156" s="157">
        <v>0</v>
      </c>
      <c r="I156" s="157">
        <v>0</v>
      </c>
      <c r="J156" s="158">
        <v>16951817</v>
      </c>
      <c r="K156" s="158">
        <v>0</v>
      </c>
      <c r="L156" s="158">
        <v>0</v>
      </c>
      <c r="M156" s="158">
        <v>0</v>
      </c>
      <c r="N156" s="158">
        <v>0</v>
      </c>
      <c r="O156" s="158">
        <v>0</v>
      </c>
      <c r="P156" s="158">
        <v>165980</v>
      </c>
      <c r="Q156" s="157">
        <v>24744468</v>
      </c>
      <c r="R156" s="158">
        <v>0</v>
      </c>
      <c r="S156" s="159">
        <v>24975810</v>
      </c>
      <c r="T156" s="158">
        <v>504678</v>
      </c>
      <c r="U156" s="158">
        <v>0</v>
      </c>
      <c r="V156" s="158">
        <v>0</v>
      </c>
      <c r="W156" s="158">
        <v>1907541</v>
      </c>
      <c r="X156" s="155">
        <f t="shared" si="10"/>
        <v>0</v>
      </c>
      <c r="Y156" s="158">
        <v>0</v>
      </c>
      <c r="Z156" s="158">
        <v>0</v>
      </c>
      <c r="AA156" s="157">
        <f t="shared" si="11"/>
        <v>0</v>
      </c>
      <c r="AB156" s="155">
        <f t="shared" si="12"/>
        <v>69250294</v>
      </c>
      <c r="AC156" s="167" t="s">
        <v>41</v>
      </c>
      <c r="AD156" s="161">
        <v>8014</v>
      </c>
      <c r="AE156" s="174" t="s">
        <v>114</v>
      </c>
      <c r="AF156" s="174">
        <v>2</v>
      </c>
      <c r="AG156" s="189" t="s">
        <v>71</v>
      </c>
      <c r="AH156" s="160" t="s">
        <v>25</v>
      </c>
      <c r="AI156" s="175">
        <v>44989</v>
      </c>
      <c r="AJ156" s="174"/>
      <c r="AK156" s="174"/>
      <c r="AL156" s="155">
        <v>0</v>
      </c>
      <c r="AM156" s="155">
        <v>0</v>
      </c>
      <c r="AN156" s="155">
        <v>0</v>
      </c>
      <c r="AO156" s="155">
        <v>0</v>
      </c>
      <c r="AP156" s="155">
        <v>0</v>
      </c>
      <c r="AQ156" s="155">
        <v>0</v>
      </c>
      <c r="AR156" s="155">
        <v>16951817</v>
      </c>
      <c r="AS156" s="155">
        <v>0</v>
      </c>
    </row>
    <row r="157" spans="1:45" s="195" customFormat="1" ht="16.5" x14ac:dyDescent="0.3">
      <c r="A157" s="189">
        <v>830064212</v>
      </c>
      <c r="B157" s="192" t="s">
        <v>331</v>
      </c>
      <c r="C157" s="193">
        <v>44899</v>
      </c>
      <c r="D157" s="194">
        <v>44682</v>
      </c>
      <c r="E157" s="194">
        <v>44865</v>
      </c>
      <c r="F157" s="156">
        <v>58633360</v>
      </c>
      <c r="G157" s="157">
        <v>3073570</v>
      </c>
      <c r="H157" s="157">
        <v>0</v>
      </c>
      <c r="I157" s="157">
        <v>0</v>
      </c>
      <c r="J157" s="158">
        <v>52017852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7">
        <v>0</v>
      </c>
      <c r="R157" s="158">
        <v>0</v>
      </c>
      <c r="S157" s="159">
        <v>0</v>
      </c>
      <c r="T157" s="158">
        <v>0</v>
      </c>
      <c r="U157" s="158">
        <v>0</v>
      </c>
      <c r="V157" s="158">
        <v>0</v>
      </c>
      <c r="W157" s="158">
        <v>3541938</v>
      </c>
      <c r="X157" s="155">
        <f t="shared" si="10"/>
        <v>0</v>
      </c>
      <c r="Y157" s="158">
        <v>0</v>
      </c>
      <c r="Z157" s="158">
        <v>0</v>
      </c>
      <c r="AA157" s="157">
        <f t="shared" si="11"/>
        <v>0</v>
      </c>
      <c r="AB157" s="155">
        <f t="shared" si="12"/>
        <v>58633360</v>
      </c>
      <c r="AC157" s="167" t="s">
        <v>19</v>
      </c>
      <c r="AD157" s="161">
        <v>8015</v>
      </c>
      <c r="AE157" s="174" t="s">
        <v>114</v>
      </c>
      <c r="AF157" s="174">
        <v>2</v>
      </c>
      <c r="AG157" s="189" t="s">
        <v>71</v>
      </c>
      <c r="AH157" s="160" t="s">
        <v>25</v>
      </c>
      <c r="AI157" s="175">
        <v>44989</v>
      </c>
      <c r="AJ157" s="174"/>
      <c r="AK157" s="174"/>
      <c r="AL157" s="155">
        <v>0</v>
      </c>
      <c r="AM157" s="155">
        <v>0</v>
      </c>
      <c r="AN157" s="155">
        <v>0</v>
      </c>
      <c r="AO157" s="155">
        <v>0</v>
      </c>
      <c r="AP157" s="155">
        <v>0</v>
      </c>
      <c r="AQ157" s="155">
        <v>0</v>
      </c>
      <c r="AR157" s="155">
        <v>19326238.75</v>
      </c>
      <c r="AS157" s="155">
        <v>35765183.25</v>
      </c>
    </row>
    <row r="158" spans="1:45" s="195" customFormat="1" ht="16.5" x14ac:dyDescent="0.3">
      <c r="A158" s="189">
        <v>830023202</v>
      </c>
      <c r="B158" s="192" t="s">
        <v>332</v>
      </c>
      <c r="C158" s="193">
        <v>44899</v>
      </c>
      <c r="D158" s="194">
        <v>44805</v>
      </c>
      <c r="E158" s="194">
        <v>44865</v>
      </c>
      <c r="F158" s="156">
        <v>5551205</v>
      </c>
      <c r="G158" s="157">
        <v>0</v>
      </c>
      <c r="H158" s="157">
        <v>0</v>
      </c>
      <c r="I158" s="157">
        <v>0</v>
      </c>
      <c r="J158" s="158">
        <v>61818</v>
      </c>
      <c r="K158" s="158">
        <v>0</v>
      </c>
      <c r="L158" s="158">
        <v>0</v>
      </c>
      <c r="M158" s="158">
        <v>0</v>
      </c>
      <c r="N158" s="158">
        <v>0</v>
      </c>
      <c r="O158" s="158">
        <v>0</v>
      </c>
      <c r="P158" s="158">
        <v>0</v>
      </c>
      <c r="Q158" s="157">
        <v>159703</v>
      </c>
      <c r="R158" s="158">
        <v>0</v>
      </c>
      <c r="S158" s="159">
        <v>0</v>
      </c>
      <c r="T158" s="158">
        <v>5328422</v>
      </c>
      <c r="U158" s="158">
        <v>0</v>
      </c>
      <c r="V158" s="158">
        <v>0</v>
      </c>
      <c r="W158" s="158">
        <v>1262</v>
      </c>
      <c r="X158" s="155">
        <f t="shared" si="10"/>
        <v>0</v>
      </c>
      <c r="Y158" s="158">
        <v>0</v>
      </c>
      <c r="Z158" s="158">
        <v>0</v>
      </c>
      <c r="AA158" s="157">
        <f t="shared" si="11"/>
        <v>0</v>
      </c>
      <c r="AB158" s="155">
        <f t="shared" si="12"/>
        <v>5551205</v>
      </c>
      <c r="AC158" s="167" t="s">
        <v>19</v>
      </c>
      <c r="AD158" s="161">
        <v>8017</v>
      </c>
      <c r="AE158" s="174" t="s">
        <v>114</v>
      </c>
      <c r="AF158" s="174">
        <v>2</v>
      </c>
      <c r="AG158" s="189" t="s">
        <v>71</v>
      </c>
      <c r="AH158" s="160" t="s">
        <v>25</v>
      </c>
      <c r="AI158" s="175">
        <v>44989</v>
      </c>
      <c r="AJ158" s="174"/>
      <c r="AK158" s="174"/>
      <c r="AL158" s="155">
        <v>0</v>
      </c>
      <c r="AM158" s="155">
        <v>0</v>
      </c>
      <c r="AN158" s="155">
        <v>0</v>
      </c>
      <c r="AO158" s="155">
        <v>0</v>
      </c>
      <c r="AP158" s="155">
        <v>0</v>
      </c>
      <c r="AQ158" s="155">
        <v>0</v>
      </c>
      <c r="AR158" s="155">
        <v>61818</v>
      </c>
      <c r="AS158" s="155">
        <v>0</v>
      </c>
    </row>
    <row r="159" spans="1:45" s="195" customFormat="1" ht="16.5" x14ac:dyDescent="0.3">
      <c r="A159" s="189">
        <v>890982608</v>
      </c>
      <c r="B159" s="192" t="s">
        <v>333</v>
      </c>
      <c r="C159" s="193">
        <v>44899</v>
      </c>
      <c r="D159" s="194">
        <v>44805</v>
      </c>
      <c r="E159" s="194">
        <v>44865</v>
      </c>
      <c r="F159" s="156">
        <v>1220968</v>
      </c>
      <c r="G159" s="157">
        <v>0</v>
      </c>
      <c r="H159" s="157">
        <v>0</v>
      </c>
      <c r="I159" s="157">
        <v>0</v>
      </c>
      <c r="J159" s="158">
        <v>1092166</v>
      </c>
      <c r="K159" s="158">
        <v>0</v>
      </c>
      <c r="L159" s="158">
        <v>0</v>
      </c>
      <c r="M159" s="158">
        <v>0</v>
      </c>
      <c r="N159" s="158">
        <v>0</v>
      </c>
      <c r="O159" s="158">
        <v>0</v>
      </c>
      <c r="P159" s="158">
        <v>0</v>
      </c>
      <c r="Q159" s="157">
        <v>0</v>
      </c>
      <c r="R159" s="158">
        <v>0</v>
      </c>
      <c r="S159" s="159">
        <v>128802</v>
      </c>
      <c r="T159" s="158">
        <v>0</v>
      </c>
      <c r="U159" s="158">
        <v>0</v>
      </c>
      <c r="V159" s="158">
        <v>0</v>
      </c>
      <c r="W159" s="158">
        <v>0</v>
      </c>
      <c r="X159" s="155">
        <f t="shared" si="10"/>
        <v>0</v>
      </c>
      <c r="Y159" s="158">
        <v>0</v>
      </c>
      <c r="Z159" s="158">
        <v>0</v>
      </c>
      <c r="AA159" s="157">
        <f t="shared" si="11"/>
        <v>0</v>
      </c>
      <c r="AB159" s="155">
        <f t="shared" si="12"/>
        <v>1220968</v>
      </c>
      <c r="AC159" s="167" t="s">
        <v>19</v>
      </c>
      <c r="AD159" s="161">
        <v>8019</v>
      </c>
      <c r="AE159" s="174" t="s">
        <v>114</v>
      </c>
      <c r="AF159" s="174">
        <v>2</v>
      </c>
      <c r="AG159" s="189" t="s">
        <v>71</v>
      </c>
      <c r="AH159" s="160" t="s">
        <v>25</v>
      </c>
      <c r="AI159" s="175">
        <v>44989</v>
      </c>
      <c r="AJ159" s="174"/>
      <c r="AK159" s="174"/>
      <c r="AL159" s="155">
        <v>0</v>
      </c>
      <c r="AM159" s="155">
        <v>0</v>
      </c>
      <c r="AN159" s="155">
        <v>0</v>
      </c>
      <c r="AO159" s="155">
        <v>0</v>
      </c>
      <c r="AP159" s="155">
        <v>0</v>
      </c>
      <c r="AQ159" s="155">
        <v>0</v>
      </c>
      <c r="AR159" s="155">
        <v>0</v>
      </c>
      <c r="AS159" s="155">
        <v>1092166</v>
      </c>
    </row>
    <row r="160" spans="1:45" s="195" customFormat="1" ht="16.5" x14ac:dyDescent="0.3">
      <c r="A160" s="189">
        <v>79948023</v>
      </c>
      <c r="B160" s="192" t="s">
        <v>334</v>
      </c>
      <c r="C160" s="193">
        <v>44899</v>
      </c>
      <c r="D160" s="194">
        <v>44713</v>
      </c>
      <c r="E160" s="194">
        <v>44895</v>
      </c>
      <c r="F160" s="156">
        <v>3408174</v>
      </c>
      <c r="G160" s="157">
        <v>0</v>
      </c>
      <c r="H160" s="157">
        <v>0</v>
      </c>
      <c r="I160" s="157">
        <v>0</v>
      </c>
      <c r="J160" s="158">
        <v>0</v>
      </c>
      <c r="K160" s="158">
        <v>0</v>
      </c>
      <c r="L160" s="158">
        <v>0</v>
      </c>
      <c r="M160" s="158">
        <v>0</v>
      </c>
      <c r="N160" s="158">
        <v>0</v>
      </c>
      <c r="O160" s="158">
        <v>0</v>
      </c>
      <c r="P160" s="158">
        <v>0</v>
      </c>
      <c r="Q160" s="157">
        <v>0</v>
      </c>
      <c r="R160" s="158">
        <v>0</v>
      </c>
      <c r="S160" s="159">
        <v>3098340</v>
      </c>
      <c r="T160" s="158">
        <v>0</v>
      </c>
      <c r="U160" s="158">
        <v>0</v>
      </c>
      <c r="V160" s="158">
        <v>0</v>
      </c>
      <c r="W160" s="158">
        <v>309834</v>
      </c>
      <c r="X160" s="155">
        <f t="shared" si="10"/>
        <v>0</v>
      </c>
      <c r="Y160" s="158">
        <v>0</v>
      </c>
      <c r="Z160" s="158">
        <v>0</v>
      </c>
      <c r="AA160" s="157">
        <f t="shared" si="11"/>
        <v>0</v>
      </c>
      <c r="AB160" s="155">
        <f t="shared" si="12"/>
        <v>3408174</v>
      </c>
      <c r="AC160" s="167" t="s">
        <v>58</v>
      </c>
      <c r="AD160" s="161">
        <v>8020</v>
      </c>
      <c r="AE160" s="174" t="s">
        <v>114</v>
      </c>
      <c r="AF160" s="174">
        <v>2</v>
      </c>
      <c r="AG160" s="189" t="s">
        <v>71</v>
      </c>
      <c r="AH160" s="160" t="s">
        <v>25</v>
      </c>
      <c r="AI160" s="175">
        <v>44989</v>
      </c>
      <c r="AJ160" s="174"/>
      <c r="AK160" s="174"/>
      <c r="AL160" s="155">
        <v>0</v>
      </c>
      <c r="AM160" s="155">
        <v>0</v>
      </c>
      <c r="AN160" s="155">
        <v>0</v>
      </c>
      <c r="AO160" s="155">
        <v>0</v>
      </c>
      <c r="AP160" s="155">
        <v>0</v>
      </c>
      <c r="AQ160" s="155">
        <v>0</v>
      </c>
      <c r="AR160" s="155">
        <v>0</v>
      </c>
      <c r="AS160" s="155">
        <v>0</v>
      </c>
    </row>
    <row r="161" spans="1:45" s="195" customFormat="1" ht="16.5" x14ac:dyDescent="0.3">
      <c r="A161" s="189">
        <v>813012833</v>
      </c>
      <c r="B161" s="192" t="s">
        <v>335</v>
      </c>
      <c r="C161" s="193">
        <v>44899</v>
      </c>
      <c r="D161" s="194">
        <v>43617</v>
      </c>
      <c r="E161" s="194">
        <v>44865</v>
      </c>
      <c r="F161" s="156">
        <v>15920407</v>
      </c>
      <c r="G161" s="157">
        <v>0</v>
      </c>
      <c r="H161" s="157">
        <v>0</v>
      </c>
      <c r="I161" s="157">
        <v>0</v>
      </c>
      <c r="J161" s="158">
        <v>0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  <c r="Q161" s="157">
        <v>0</v>
      </c>
      <c r="R161" s="158">
        <v>0</v>
      </c>
      <c r="S161" s="159">
        <v>284727</v>
      </c>
      <c r="T161" s="158">
        <v>7383076</v>
      </c>
      <c r="U161" s="158">
        <v>0</v>
      </c>
      <c r="V161" s="158">
        <v>5689105</v>
      </c>
      <c r="W161" s="158">
        <v>2563499</v>
      </c>
      <c r="X161" s="155">
        <f t="shared" si="10"/>
        <v>0</v>
      </c>
      <c r="Y161" s="158">
        <v>0</v>
      </c>
      <c r="Z161" s="158">
        <v>0</v>
      </c>
      <c r="AA161" s="157">
        <f t="shared" si="11"/>
        <v>0</v>
      </c>
      <c r="AB161" s="155">
        <f t="shared" si="12"/>
        <v>15920407</v>
      </c>
      <c r="AC161" s="167" t="s">
        <v>56</v>
      </c>
      <c r="AD161" s="161">
        <v>8022</v>
      </c>
      <c r="AE161" s="174" t="s">
        <v>114</v>
      </c>
      <c r="AF161" s="174">
        <v>2</v>
      </c>
      <c r="AG161" s="189" t="s">
        <v>71</v>
      </c>
      <c r="AH161" s="160" t="s">
        <v>25</v>
      </c>
      <c r="AI161" s="175">
        <v>44989</v>
      </c>
      <c r="AJ161" s="174"/>
      <c r="AK161" s="174"/>
      <c r="AL161" s="155">
        <v>0</v>
      </c>
      <c r="AM161" s="155">
        <v>0</v>
      </c>
      <c r="AN161" s="155">
        <v>0</v>
      </c>
      <c r="AO161" s="155">
        <v>0</v>
      </c>
      <c r="AP161" s="155">
        <v>0</v>
      </c>
      <c r="AQ161" s="155">
        <v>0</v>
      </c>
      <c r="AR161" s="155">
        <v>0</v>
      </c>
      <c r="AS161" s="155">
        <v>0</v>
      </c>
    </row>
    <row r="162" spans="1:45" s="195" customFormat="1" ht="16.5" x14ac:dyDescent="0.3">
      <c r="A162" s="189">
        <v>830514708</v>
      </c>
      <c r="B162" s="192" t="s">
        <v>336</v>
      </c>
      <c r="C162" s="193">
        <v>44899</v>
      </c>
      <c r="D162" s="194">
        <v>43952</v>
      </c>
      <c r="E162" s="194">
        <v>44895</v>
      </c>
      <c r="F162" s="156">
        <v>4019287</v>
      </c>
      <c r="G162" s="157">
        <v>0</v>
      </c>
      <c r="H162" s="157">
        <v>0</v>
      </c>
      <c r="I162" s="157">
        <v>0</v>
      </c>
      <c r="J162" s="158">
        <v>0</v>
      </c>
      <c r="K162" s="158">
        <v>0</v>
      </c>
      <c r="L162" s="158">
        <v>0</v>
      </c>
      <c r="M162" s="158">
        <v>322915</v>
      </c>
      <c r="N162" s="158">
        <v>0</v>
      </c>
      <c r="O162" s="158">
        <v>0</v>
      </c>
      <c r="P162" s="158">
        <v>0</v>
      </c>
      <c r="Q162" s="157">
        <v>639600</v>
      </c>
      <c r="R162" s="158">
        <v>0</v>
      </c>
      <c r="S162" s="159">
        <v>0</v>
      </c>
      <c r="T162" s="158">
        <v>1370856</v>
      </c>
      <c r="U162" s="158">
        <v>0</v>
      </c>
      <c r="V162" s="158">
        <v>0</v>
      </c>
      <c r="W162" s="158">
        <v>1685916</v>
      </c>
      <c r="X162" s="155">
        <f t="shared" si="10"/>
        <v>0</v>
      </c>
      <c r="Y162" s="158">
        <v>0</v>
      </c>
      <c r="Z162" s="158">
        <v>0</v>
      </c>
      <c r="AA162" s="157">
        <f t="shared" si="11"/>
        <v>0</v>
      </c>
      <c r="AB162" s="155">
        <f t="shared" si="12"/>
        <v>4019287</v>
      </c>
      <c r="AC162" s="167" t="s">
        <v>41</v>
      </c>
      <c r="AD162" s="161">
        <v>8023</v>
      </c>
      <c r="AE162" s="174" t="s">
        <v>114</v>
      </c>
      <c r="AF162" s="174">
        <v>2</v>
      </c>
      <c r="AG162" s="189" t="s">
        <v>71</v>
      </c>
      <c r="AH162" s="160" t="s">
        <v>25</v>
      </c>
      <c r="AI162" s="175">
        <v>44989</v>
      </c>
      <c r="AJ162" s="174"/>
      <c r="AK162" s="174"/>
      <c r="AL162" s="155">
        <v>0</v>
      </c>
      <c r="AM162" s="155">
        <v>0</v>
      </c>
      <c r="AN162" s="155">
        <v>0</v>
      </c>
      <c r="AO162" s="155">
        <v>0</v>
      </c>
      <c r="AP162" s="155">
        <v>0</v>
      </c>
      <c r="AQ162" s="155">
        <v>0</v>
      </c>
      <c r="AR162" s="155">
        <v>0</v>
      </c>
      <c r="AS162" s="155">
        <v>0</v>
      </c>
    </row>
    <row r="163" spans="1:45" s="195" customFormat="1" ht="16.5" x14ac:dyDescent="0.3">
      <c r="A163" s="189">
        <v>830141132</v>
      </c>
      <c r="B163" s="192" t="s">
        <v>337</v>
      </c>
      <c r="C163" s="193">
        <v>44900</v>
      </c>
      <c r="D163" s="194">
        <v>44774</v>
      </c>
      <c r="E163" s="194">
        <v>44895</v>
      </c>
      <c r="F163" s="156">
        <v>183120538</v>
      </c>
      <c r="G163" s="157">
        <v>0</v>
      </c>
      <c r="H163" s="157">
        <v>0</v>
      </c>
      <c r="I163" s="157">
        <v>0</v>
      </c>
      <c r="J163" s="158">
        <v>13661625</v>
      </c>
      <c r="K163" s="158">
        <v>0</v>
      </c>
      <c r="L163" s="158">
        <v>39496275</v>
      </c>
      <c r="M163" s="158">
        <v>1735500</v>
      </c>
      <c r="N163" s="158">
        <v>0</v>
      </c>
      <c r="O163" s="158">
        <v>0</v>
      </c>
      <c r="P163" s="158">
        <v>0</v>
      </c>
      <c r="Q163" s="157">
        <v>59719294</v>
      </c>
      <c r="R163" s="158">
        <v>0</v>
      </c>
      <c r="S163" s="159">
        <v>0</v>
      </c>
      <c r="T163" s="158">
        <v>0</v>
      </c>
      <c r="U163" s="158">
        <v>0</v>
      </c>
      <c r="V163" s="158">
        <v>0</v>
      </c>
      <c r="W163" s="158">
        <v>68507844</v>
      </c>
      <c r="X163" s="155">
        <f t="shared" si="10"/>
        <v>0</v>
      </c>
      <c r="Y163" s="158">
        <v>0</v>
      </c>
      <c r="Z163" s="158">
        <v>0</v>
      </c>
      <c r="AA163" s="157">
        <f t="shared" si="11"/>
        <v>0</v>
      </c>
      <c r="AB163" s="155">
        <f t="shared" si="12"/>
        <v>183120538</v>
      </c>
      <c r="AC163" s="167" t="s">
        <v>19</v>
      </c>
      <c r="AD163" s="161">
        <v>8034</v>
      </c>
      <c r="AE163" s="174" t="s">
        <v>114</v>
      </c>
      <c r="AF163" s="174">
        <v>2</v>
      </c>
      <c r="AG163" s="189" t="s">
        <v>71</v>
      </c>
      <c r="AH163" s="160" t="s">
        <v>25</v>
      </c>
      <c r="AI163" s="175">
        <v>44990</v>
      </c>
      <c r="AJ163" s="174"/>
      <c r="AK163" s="174"/>
      <c r="AL163" s="155">
        <v>0</v>
      </c>
      <c r="AM163" s="155">
        <v>0</v>
      </c>
      <c r="AN163" s="155">
        <v>0</v>
      </c>
      <c r="AO163" s="155">
        <v>0</v>
      </c>
      <c r="AP163" s="155">
        <v>0</v>
      </c>
      <c r="AQ163" s="155">
        <v>0</v>
      </c>
      <c r="AR163" s="155">
        <v>13661625</v>
      </c>
      <c r="AS163" s="155">
        <v>0</v>
      </c>
    </row>
    <row r="164" spans="1:45" s="195" customFormat="1" ht="16.5" x14ac:dyDescent="0.3">
      <c r="A164" s="189">
        <v>812004935</v>
      </c>
      <c r="B164" s="192" t="s">
        <v>338</v>
      </c>
      <c r="C164" s="193">
        <v>44901</v>
      </c>
      <c r="D164" s="194">
        <v>44287</v>
      </c>
      <c r="E164" s="194">
        <v>44895</v>
      </c>
      <c r="F164" s="156">
        <v>329680896</v>
      </c>
      <c r="G164" s="157">
        <v>131294747</v>
      </c>
      <c r="H164" s="157">
        <v>0</v>
      </c>
      <c r="I164" s="157">
        <v>0</v>
      </c>
      <c r="J164" s="158">
        <v>46925013</v>
      </c>
      <c r="K164" s="158">
        <v>0</v>
      </c>
      <c r="L164" s="158">
        <v>53216</v>
      </c>
      <c r="M164" s="158">
        <v>24223</v>
      </c>
      <c r="N164" s="158">
        <v>0</v>
      </c>
      <c r="O164" s="158">
        <v>0</v>
      </c>
      <c r="P164" s="158">
        <v>0</v>
      </c>
      <c r="Q164" s="157">
        <v>22328083</v>
      </c>
      <c r="R164" s="158">
        <v>0</v>
      </c>
      <c r="S164" s="159">
        <v>117789984</v>
      </c>
      <c r="T164" s="158">
        <v>4753732</v>
      </c>
      <c r="U164" s="158">
        <v>0</v>
      </c>
      <c r="V164" s="158">
        <v>355800</v>
      </c>
      <c r="W164" s="158">
        <v>6156098</v>
      </c>
      <c r="X164" s="155">
        <f t="shared" si="10"/>
        <v>0</v>
      </c>
      <c r="Y164" s="158">
        <v>0</v>
      </c>
      <c r="Z164" s="158">
        <v>0</v>
      </c>
      <c r="AA164" s="157">
        <f t="shared" si="11"/>
        <v>0</v>
      </c>
      <c r="AB164" s="155">
        <f t="shared" si="12"/>
        <v>329680896</v>
      </c>
      <c r="AC164" s="167" t="s">
        <v>19</v>
      </c>
      <c r="AD164" s="161">
        <v>8074</v>
      </c>
      <c r="AE164" s="174" t="s">
        <v>114</v>
      </c>
      <c r="AF164" s="174">
        <v>2</v>
      </c>
      <c r="AG164" s="189" t="s">
        <v>71</v>
      </c>
      <c r="AH164" s="160" t="s">
        <v>25</v>
      </c>
      <c r="AI164" s="175">
        <v>44991</v>
      </c>
      <c r="AJ164" s="174"/>
      <c r="AK164" s="174"/>
      <c r="AL164" s="155">
        <v>0</v>
      </c>
      <c r="AM164" s="155">
        <v>0</v>
      </c>
      <c r="AN164" s="155">
        <v>0</v>
      </c>
      <c r="AO164" s="155">
        <v>0</v>
      </c>
      <c r="AP164" s="155">
        <v>0</v>
      </c>
      <c r="AQ164" s="155">
        <v>151808355</v>
      </c>
      <c r="AR164" s="155">
        <v>5526434</v>
      </c>
      <c r="AS164" s="155">
        <v>20884971</v>
      </c>
    </row>
    <row r="165" spans="1:45" s="195" customFormat="1" ht="16.5" x14ac:dyDescent="0.3">
      <c r="A165" s="189">
        <v>830123305</v>
      </c>
      <c r="B165" s="192" t="s">
        <v>339</v>
      </c>
      <c r="C165" s="193">
        <v>44902</v>
      </c>
      <c r="D165" s="194">
        <v>44774</v>
      </c>
      <c r="E165" s="194">
        <v>44895</v>
      </c>
      <c r="F165" s="156">
        <v>353683290</v>
      </c>
      <c r="G165" s="157">
        <v>0</v>
      </c>
      <c r="H165" s="157">
        <v>0</v>
      </c>
      <c r="I165" s="157">
        <v>0</v>
      </c>
      <c r="J165" s="158">
        <v>319244680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7">
        <v>0</v>
      </c>
      <c r="R165" s="158">
        <v>0</v>
      </c>
      <c r="S165" s="159">
        <v>0</v>
      </c>
      <c r="T165" s="158">
        <v>0</v>
      </c>
      <c r="U165" s="158">
        <v>0</v>
      </c>
      <c r="V165" s="158">
        <v>0</v>
      </c>
      <c r="W165" s="158">
        <v>34438610</v>
      </c>
      <c r="X165" s="155">
        <f t="shared" si="10"/>
        <v>0</v>
      </c>
      <c r="Y165" s="158">
        <v>0</v>
      </c>
      <c r="Z165" s="158">
        <v>0</v>
      </c>
      <c r="AA165" s="157">
        <f t="shared" si="11"/>
        <v>0</v>
      </c>
      <c r="AB165" s="155">
        <f t="shared" si="12"/>
        <v>353683290</v>
      </c>
      <c r="AC165" s="167" t="s">
        <v>19</v>
      </c>
      <c r="AD165" s="161">
        <v>8081</v>
      </c>
      <c r="AE165" s="174" t="s">
        <v>114</v>
      </c>
      <c r="AF165" s="174">
        <v>2</v>
      </c>
      <c r="AG165" s="189" t="s">
        <v>71</v>
      </c>
      <c r="AH165" s="160" t="s">
        <v>25</v>
      </c>
      <c r="AI165" s="175">
        <v>44992</v>
      </c>
      <c r="AJ165" s="174"/>
      <c r="AK165" s="174"/>
      <c r="AL165" s="155">
        <v>0</v>
      </c>
      <c r="AM165" s="155">
        <v>0</v>
      </c>
      <c r="AN165" s="155">
        <v>0</v>
      </c>
      <c r="AO165" s="155">
        <v>0</v>
      </c>
      <c r="AP165" s="155">
        <v>0</v>
      </c>
      <c r="AQ165" s="155">
        <v>54568652</v>
      </c>
      <c r="AR165" s="155">
        <v>143200052</v>
      </c>
      <c r="AS165" s="155">
        <v>121475976.31</v>
      </c>
    </row>
    <row r="166" spans="1:45" s="195" customFormat="1" ht="16.5" x14ac:dyDescent="0.3">
      <c r="A166" s="189">
        <v>900470642</v>
      </c>
      <c r="B166" s="192" t="s">
        <v>340</v>
      </c>
      <c r="C166" s="193">
        <v>44902</v>
      </c>
      <c r="D166" s="194">
        <v>44501</v>
      </c>
      <c r="E166" s="194">
        <v>44865</v>
      </c>
      <c r="F166" s="156">
        <v>46703286</v>
      </c>
      <c r="G166" s="157">
        <v>0</v>
      </c>
      <c r="H166" s="157">
        <v>0</v>
      </c>
      <c r="I166" s="157">
        <v>0</v>
      </c>
      <c r="J166" s="158">
        <v>0</v>
      </c>
      <c r="K166" s="158">
        <v>0</v>
      </c>
      <c r="L166" s="158">
        <v>0</v>
      </c>
      <c r="M166" s="158">
        <v>0</v>
      </c>
      <c r="N166" s="158">
        <v>0</v>
      </c>
      <c r="O166" s="158">
        <v>0</v>
      </c>
      <c r="P166" s="158">
        <v>0</v>
      </c>
      <c r="Q166" s="157">
        <v>46422978</v>
      </c>
      <c r="R166" s="158">
        <v>0</v>
      </c>
      <c r="S166" s="159">
        <v>9390</v>
      </c>
      <c r="T166" s="158">
        <v>0</v>
      </c>
      <c r="U166" s="158">
        <v>0</v>
      </c>
      <c r="V166" s="158">
        <v>0</v>
      </c>
      <c r="W166" s="158">
        <v>270918</v>
      </c>
      <c r="X166" s="155">
        <f t="shared" si="10"/>
        <v>0</v>
      </c>
      <c r="Y166" s="158">
        <v>0</v>
      </c>
      <c r="Z166" s="158">
        <v>0</v>
      </c>
      <c r="AA166" s="157">
        <f t="shared" si="11"/>
        <v>0</v>
      </c>
      <c r="AB166" s="155">
        <f t="shared" si="12"/>
        <v>46703286</v>
      </c>
      <c r="AC166" s="167" t="s">
        <v>19</v>
      </c>
      <c r="AD166" s="161">
        <v>8090</v>
      </c>
      <c r="AE166" s="174" t="s">
        <v>114</v>
      </c>
      <c r="AF166" s="174">
        <v>2</v>
      </c>
      <c r="AG166" s="170" t="s">
        <v>72</v>
      </c>
      <c r="AH166" s="160" t="s">
        <v>25</v>
      </c>
      <c r="AI166" s="175">
        <v>44992</v>
      </c>
      <c r="AJ166" s="174"/>
      <c r="AK166" s="174"/>
      <c r="AL166" s="155">
        <v>0</v>
      </c>
      <c r="AM166" s="155">
        <v>0</v>
      </c>
      <c r="AN166" s="155">
        <v>0</v>
      </c>
      <c r="AO166" s="155">
        <v>0</v>
      </c>
      <c r="AP166" s="155">
        <v>0</v>
      </c>
      <c r="AQ166" s="155">
        <v>0</v>
      </c>
      <c r="AR166" s="155">
        <v>0</v>
      </c>
      <c r="AS166" s="155">
        <v>0</v>
      </c>
    </row>
    <row r="167" spans="1:45" s="195" customFormat="1" ht="16.5" x14ac:dyDescent="0.3">
      <c r="A167" s="189">
        <v>800185449</v>
      </c>
      <c r="B167" s="192" t="s">
        <v>118</v>
      </c>
      <c r="C167" s="193">
        <v>44906</v>
      </c>
      <c r="D167" s="194">
        <v>43435</v>
      </c>
      <c r="E167" s="194">
        <v>44895</v>
      </c>
      <c r="F167" s="156">
        <v>4938784207</v>
      </c>
      <c r="G167" s="157">
        <v>156308794</v>
      </c>
      <c r="H167" s="157">
        <v>0</v>
      </c>
      <c r="I167" s="157">
        <v>0</v>
      </c>
      <c r="J167" s="158">
        <v>1406791105</v>
      </c>
      <c r="K167" s="158">
        <v>36905669</v>
      </c>
      <c r="L167" s="158">
        <v>81911620</v>
      </c>
      <c r="M167" s="158">
        <v>281413567</v>
      </c>
      <c r="N167" s="158">
        <v>33385254</v>
      </c>
      <c r="O167" s="158">
        <v>0</v>
      </c>
      <c r="P167" s="158">
        <v>0</v>
      </c>
      <c r="Q167" s="157">
        <v>1407173539</v>
      </c>
      <c r="R167" s="158">
        <v>0</v>
      </c>
      <c r="S167" s="159">
        <v>847034104</v>
      </c>
      <c r="T167" s="158">
        <v>264846876</v>
      </c>
      <c r="U167" s="158">
        <v>0</v>
      </c>
      <c r="V167" s="158">
        <v>877530</v>
      </c>
      <c r="W167" s="158">
        <v>422136149</v>
      </c>
      <c r="X167" s="155">
        <f t="shared" si="10"/>
        <v>0</v>
      </c>
      <c r="Y167" s="158">
        <v>0</v>
      </c>
      <c r="Z167" s="158">
        <v>0</v>
      </c>
      <c r="AA167" s="157">
        <f t="shared" si="11"/>
        <v>0</v>
      </c>
      <c r="AB167" s="155">
        <f t="shared" si="12"/>
        <v>4938784207</v>
      </c>
      <c r="AC167" s="167" t="s">
        <v>41</v>
      </c>
      <c r="AD167" s="161">
        <v>8134</v>
      </c>
      <c r="AE167" s="174" t="s">
        <v>114</v>
      </c>
      <c r="AF167" s="174">
        <v>2</v>
      </c>
      <c r="AG167" s="189" t="s">
        <v>71</v>
      </c>
      <c r="AH167" s="160" t="s">
        <v>25</v>
      </c>
      <c r="AI167" s="175">
        <v>44996</v>
      </c>
      <c r="AJ167" s="174"/>
      <c r="AK167" s="174"/>
      <c r="AL167" s="155">
        <v>0</v>
      </c>
      <c r="AM167" s="155">
        <v>0</v>
      </c>
      <c r="AN167" s="155">
        <v>0</v>
      </c>
      <c r="AO167" s="155">
        <v>0</v>
      </c>
      <c r="AP167" s="155">
        <v>0</v>
      </c>
      <c r="AQ167" s="155">
        <v>72298277</v>
      </c>
      <c r="AR167" s="155">
        <v>388200467</v>
      </c>
      <c r="AS167" s="155">
        <v>1102027882.1800001</v>
      </c>
    </row>
    <row r="168" spans="1:45" s="195" customFormat="1" ht="16.5" x14ac:dyDescent="0.3">
      <c r="A168" s="189">
        <v>900837799</v>
      </c>
      <c r="B168" s="192" t="s">
        <v>341</v>
      </c>
      <c r="C168" s="193">
        <v>44906</v>
      </c>
      <c r="D168" s="194">
        <v>44774</v>
      </c>
      <c r="E168" s="194">
        <v>44895</v>
      </c>
      <c r="F168" s="156">
        <v>75944451</v>
      </c>
      <c r="G168" s="157">
        <v>0</v>
      </c>
      <c r="H168" s="157">
        <v>0</v>
      </c>
      <c r="I168" s="157">
        <v>0</v>
      </c>
      <c r="J168" s="158">
        <v>67653958</v>
      </c>
      <c r="K168" s="158">
        <v>0</v>
      </c>
      <c r="L168" s="158">
        <v>0</v>
      </c>
      <c r="M168" s="158">
        <v>0</v>
      </c>
      <c r="N168" s="158">
        <v>0</v>
      </c>
      <c r="O168" s="158">
        <v>0</v>
      </c>
      <c r="P168" s="158">
        <v>0</v>
      </c>
      <c r="Q168" s="157">
        <v>0</v>
      </c>
      <c r="R168" s="158">
        <v>0</v>
      </c>
      <c r="S168" s="159">
        <v>0</v>
      </c>
      <c r="T168" s="158">
        <v>0</v>
      </c>
      <c r="U168" s="158">
        <v>0</v>
      </c>
      <c r="V168" s="158">
        <v>0</v>
      </c>
      <c r="W168" s="158">
        <v>8290493</v>
      </c>
      <c r="X168" s="155">
        <f t="shared" si="10"/>
        <v>0</v>
      </c>
      <c r="Y168" s="158">
        <v>0</v>
      </c>
      <c r="Z168" s="158">
        <v>0</v>
      </c>
      <c r="AA168" s="157">
        <f t="shared" si="11"/>
        <v>0</v>
      </c>
      <c r="AB168" s="155">
        <f t="shared" si="12"/>
        <v>75944451</v>
      </c>
      <c r="AC168" s="167" t="s">
        <v>19</v>
      </c>
      <c r="AD168" s="161">
        <v>8135</v>
      </c>
      <c r="AE168" s="174" t="s">
        <v>114</v>
      </c>
      <c r="AF168" s="174">
        <v>2</v>
      </c>
      <c r="AG168" s="189" t="s">
        <v>71</v>
      </c>
      <c r="AH168" s="160" t="s">
        <v>25</v>
      </c>
      <c r="AI168" s="175">
        <v>44996</v>
      </c>
      <c r="AJ168" s="174"/>
      <c r="AK168" s="174"/>
      <c r="AL168" s="155">
        <v>0</v>
      </c>
      <c r="AM168" s="155">
        <v>0</v>
      </c>
      <c r="AN168" s="155">
        <v>0</v>
      </c>
      <c r="AO168" s="155">
        <v>0</v>
      </c>
      <c r="AP168" s="155">
        <v>0</v>
      </c>
      <c r="AQ168" s="155">
        <v>18467671</v>
      </c>
      <c r="AR168" s="155">
        <v>17334268</v>
      </c>
      <c r="AS168" s="155">
        <v>31852018.170000002</v>
      </c>
    </row>
    <row r="169" spans="1:45" s="195" customFormat="1" ht="16.5" x14ac:dyDescent="0.3">
      <c r="A169" s="189">
        <v>891900390</v>
      </c>
      <c r="B169" s="192" t="s">
        <v>342</v>
      </c>
      <c r="C169" s="193">
        <v>44906</v>
      </c>
      <c r="D169" s="194">
        <v>43374</v>
      </c>
      <c r="E169" s="194">
        <v>44865</v>
      </c>
      <c r="F169" s="156">
        <v>20509043</v>
      </c>
      <c r="G169" s="157">
        <v>0</v>
      </c>
      <c r="H169" s="157">
        <v>0</v>
      </c>
      <c r="I169" s="157">
        <v>0</v>
      </c>
      <c r="J169" s="158">
        <v>69154</v>
      </c>
      <c r="K169" s="158">
        <v>0</v>
      </c>
      <c r="L169" s="158">
        <v>0</v>
      </c>
      <c r="M169" s="158">
        <v>0</v>
      </c>
      <c r="N169" s="158">
        <v>0</v>
      </c>
      <c r="O169" s="158">
        <v>0</v>
      </c>
      <c r="P169" s="158">
        <v>0</v>
      </c>
      <c r="Q169" s="157">
        <v>0</v>
      </c>
      <c r="R169" s="158">
        <v>0</v>
      </c>
      <c r="S169" s="159">
        <v>0</v>
      </c>
      <c r="T169" s="158">
        <v>10625619</v>
      </c>
      <c r="U169" s="158">
        <v>0</v>
      </c>
      <c r="V169" s="158">
        <v>6217352</v>
      </c>
      <c r="W169" s="158">
        <v>3596918</v>
      </c>
      <c r="X169" s="155">
        <f t="shared" si="10"/>
        <v>0</v>
      </c>
      <c r="Y169" s="158">
        <v>0</v>
      </c>
      <c r="Z169" s="158">
        <v>0</v>
      </c>
      <c r="AA169" s="157">
        <f t="shared" si="11"/>
        <v>0</v>
      </c>
      <c r="AB169" s="155">
        <f t="shared" si="12"/>
        <v>20509043</v>
      </c>
      <c r="AC169" s="167" t="s">
        <v>56</v>
      </c>
      <c r="AD169" s="161">
        <v>8136</v>
      </c>
      <c r="AE169" s="174" t="s">
        <v>114</v>
      </c>
      <c r="AF169" s="174">
        <v>2</v>
      </c>
      <c r="AG169" s="189" t="s">
        <v>71</v>
      </c>
      <c r="AH169" s="160" t="s">
        <v>25</v>
      </c>
      <c r="AI169" s="175">
        <v>44996</v>
      </c>
      <c r="AJ169" s="174"/>
      <c r="AK169" s="174"/>
      <c r="AL169" s="155">
        <v>0</v>
      </c>
      <c r="AM169" s="155">
        <v>0</v>
      </c>
      <c r="AN169" s="155">
        <v>0</v>
      </c>
      <c r="AO169" s="155">
        <v>0</v>
      </c>
      <c r="AP169" s="155"/>
      <c r="AQ169" s="155">
        <v>0</v>
      </c>
      <c r="AR169" s="155">
        <v>0</v>
      </c>
      <c r="AS169" s="155">
        <v>69154</v>
      </c>
    </row>
    <row r="170" spans="1:45" s="195" customFormat="1" ht="16.5" x14ac:dyDescent="0.3">
      <c r="A170" s="189">
        <v>826002304</v>
      </c>
      <c r="B170" s="192" t="s">
        <v>343</v>
      </c>
      <c r="C170" s="193">
        <v>44906</v>
      </c>
      <c r="D170" s="194">
        <v>44562</v>
      </c>
      <c r="E170" s="194">
        <v>44895</v>
      </c>
      <c r="F170" s="156">
        <v>317566</v>
      </c>
      <c r="G170" s="157">
        <v>0</v>
      </c>
      <c r="H170" s="157">
        <v>0</v>
      </c>
      <c r="I170" s="157">
        <v>0</v>
      </c>
      <c r="J170" s="158">
        <v>62900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7">
        <v>109288</v>
      </c>
      <c r="R170" s="158">
        <v>0</v>
      </c>
      <c r="S170" s="159">
        <v>0</v>
      </c>
      <c r="T170" s="158">
        <v>69100</v>
      </c>
      <c r="U170" s="158">
        <v>0</v>
      </c>
      <c r="V170" s="158">
        <v>59700</v>
      </c>
      <c r="W170" s="158">
        <v>16578</v>
      </c>
      <c r="X170" s="155">
        <f t="shared" si="10"/>
        <v>0</v>
      </c>
      <c r="Y170" s="158">
        <v>0</v>
      </c>
      <c r="Z170" s="158">
        <v>0</v>
      </c>
      <c r="AA170" s="157">
        <f t="shared" si="11"/>
        <v>0</v>
      </c>
      <c r="AB170" s="155">
        <f t="shared" si="12"/>
        <v>317566</v>
      </c>
      <c r="AC170" s="167" t="s">
        <v>19</v>
      </c>
      <c r="AD170" s="161">
        <v>8138</v>
      </c>
      <c r="AE170" s="174" t="s">
        <v>114</v>
      </c>
      <c r="AF170" s="174">
        <v>2</v>
      </c>
      <c r="AG170" s="189" t="s">
        <v>71</v>
      </c>
      <c r="AH170" s="160" t="s">
        <v>25</v>
      </c>
      <c r="AI170" s="175">
        <v>44996</v>
      </c>
      <c r="AJ170" s="174"/>
      <c r="AK170" s="174"/>
      <c r="AL170" s="155">
        <v>0</v>
      </c>
      <c r="AM170" s="155">
        <v>0</v>
      </c>
      <c r="AN170" s="155">
        <v>0</v>
      </c>
      <c r="AO170" s="155">
        <v>0</v>
      </c>
      <c r="AP170" s="155">
        <v>0</v>
      </c>
      <c r="AQ170" s="155">
        <v>62900</v>
      </c>
      <c r="AR170" s="155">
        <v>0</v>
      </c>
      <c r="AS170" s="155">
        <v>0</v>
      </c>
    </row>
    <row r="171" spans="1:45" s="195" customFormat="1" ht="16.5" x14ac:dyDescent="0.3">
      <c r="A171" s="189">
        <v>891855439</v>
      </c>
      <c r="B171" s="192" t="s">
        <v>344</v>
      </c>
      <c r="C171" s="193">
        <v>44906</v>
      </c>
      <c r="D171" s="194">
        <v>44470</v>
      </c>
      <c r="E171" s="194">
        <v>44895</v>
      </c>
      <c r="F171" s="156">
        <v>10708134</v>
      </c>
      <c r="G171" s="157">
        <v>0</v>
      </c>
      <c r="H171" s="157">
        <v>0</v>
      </c>
      <c r="I171" s="157">
        <v>0</v>
      </c>
      <c r="J171" s="158">
        <v>537424</v>
      </c>
      <c r="K171" s="158">
        <v>0</v>
      </c>
      <c r="L171" s="158">
        <v>0</v>
      </c>
      <c r="M171" s="158">
        <v>0</v>
      </c>
      <c r="N171" s="158">
        <v>0</v>
      </c>
      <c r="O171" s="158">
        <v>0</v>
      </c>
      <c r="P171" s="158">
        <v>0</v>
      </c>
      <c r="Q171" s="157">
        <v>120000</v>
      </c>
      <c r="R171" s="158">
        <v>0</v>
      </c>
      <c r="S171" s="159">
        <v>21300</v>
      </c>
      <c r="T171" s="158">
        <v>7101317</v>
      </c>
      <c r="U171" s="158">
        <v>0</v>
      </c>
      <c r="V171" s="158">
        <v>1507515</v>
      </c>
      <c r="W171" s="158">
        <v>1420578</v>
      </c>
      <c r="X171" s="155">
        <f t="shared" si="10"/>
        <v>0</v>
      </c>
      <c r="Y171" s="158">
        <v>0</v>
      </c>
      <c r="Z171" s="158">
        <v>0</v>
      </c>
      <c r="AA171" s="157">
        <f t="shared" si="11"/>
        <v>0</v>
      </c>
      <c r="AB171" s="155">
        <f t="shared" si="12"/>
        <v>10708134</v>
      </c>
      <c r="AC171" s="167" t="s">
        <v>56</v>
      </c>
      <c r="AD171" s="161">
        <v>8140</v>
      </c>
      <c r="AE171" s="174" t="s">
        <v>114</v>
      </c>
      <c r="AF171" s="174">
        <v>2</v>
      </c>
      <c r="AG171" s="189" t="s">
        <v>71</v>
      </c>
      <c r="AH171" s="160" t="s">
        <v>25</v>
      </c>
      <c r="AI171" s="175">
        <v>44996</v>
      </c>
      <c r="AJ171" s="174"/>
      <c r="AK171" s="174"/>
      <c r="AL171" s="155">
        <v>0</v>
      </c>
      <c r="AM171" s="155">
        <v>0</v>
      </c>
      <c r="AN171" s="155">
        <v>0</v>
      </c>
      <c r="AO171" s="155">
        <v>0</v>
      </c>
      <c r="AP171" s="155">
        <v>0</v>
      </c>
      <c r="AQ171" s="155">
        <v>0</v>
      </c>
      <c r="AR171" s="155">
        <v>537423.92999999993</v>
      </c>
      <c r="AS171" s="155">
        <v>0</v>
      </c>
    </row>
    <row r="172" spans="1:45" s="195" customFormat="1" ht="16.5" x14ac:dyDescent="0.3">
      <c r="A172" s="189">
        <v>805027287</v>
      </c>
      <c r="B172" s="192" t="s">
        <v>345</v>
      </c>
      <c r="C172" s="193">
        <v>44906</v>
      </c>
      <c r="D172" s="194">
        <v>44228</v>
      </c>
      <c r="E172" s="194">
        <v>44895</v>
      </c>
      <c r="F172" s="156">
        <v>22714610</v>
      </c>
      <c r="G172" s="157">
        <v>0</v>
      </c>
      <c r="H172" s="157">
        <v>0</v>
      </c>
      <c r="I172" s="157">
        <v>0</v>
      </c>
      <c r="J172" s="158">
        <v>7236246</v>
      </c>
      <c r="K172" s="158">
        <v>0</v>
      </c>
      <c r="L172" s="158">
        <v>0</v>
      </c>
      <c r="M172" s="158">
        <v>0</v>
      </c>
      <c r="N172" s="158">
        <v>3474400</v>
      </c>
      <c r="O172" s="158">
        <v>0</v>
      </c>
      <c r="P172" s="158">
        <v>0</v>
      </c>
      <c r="Q172" s="157">
        <v>772200</v>
      </c>
      <c r="R172" s="158">
        <v>0</v>
      </c>
      <c r="S172" s="159">
        <v>1334554</v>
      </c>
      <c r="T172" s="158">
        <v>9739600</v>
      </c>
      <c r="U172" s="158">
        <v>0</v>
      </c>
      <c r="V172" s="158">
        <v>0</v>
      </c>
      <c r="W172" s="158">
        <v>157610</v>
      </c>
      <c r="X172" s="155">
        <f t="shared" si="10"/>
        <v>0</v>
      </c>
      <c r="Y172" s="158">
        <v>0</v>
      </c>
      <c r="Z172" s="158">
        <v>0</v>
      </c>
      <c r="AA172" s="157">
        <f t="shared" si="11"/>
        <v>0</v>
      </c>
      <c r="AB172" s="155">
        <f t="shared" si="12"/>
        <v>22714610</v>
      </c>
      <c r="AC172" s="167" t="s">
        <v>56</v>
      </c>
      <c r="AD172" s="161">
        <v>8141</v>
      </c>
      <c r="AE172" s="174" t="s">
        <v>114</v>
      </c>
      <c r="AF172" s="174">
        <v>2</v>
      </c>
      <c r="AG172" s="189" t="s">
        <v>71</v>
      </c>
      <c r="AH172" s="160" t="s">
        <v>25</v>
      </c>
      <c r="AI172" s="175">
        <v>44996</v>
      </c>
      <c r="AJ172" s="174"/>
      <c r="AK172" s="174"/>
      <c r="AL172" s="155">
        <v>0</v>
      </c>
      <c r="AM172" s="155">
        <v>0</v>
      </c>
      <c r="AN172" s="155">
        <v>0</v>
      </c>
      <c r="AO172" s="155">
        <v>0</v>
      </c>
      <c r="AP172" s="155">
        <v>0</v>
      </c>
      <c r="AQ172" s="155">
        <v>432100</v>
      </c>
      <c r="AR172" s="155">
        <v>6804146</v>
      </c>
      <c r="AS172" s="155">
        <v>0</v>
      </c>
    </row>
    <row r="173" spans="1:45" s="195" customFormat="1" ht="16.5" x14ac:dyDescent="0.3">
      <c r="A173" s="189">
        <v>900162688</v>
      </c>
      <c r="B173" s="192" t="s">
        <v>53</v>
      </c>
      <c r="C173" s="193">
        <v>44906</v>
      </c>
      <c r="D173" s="194">
        <v>44166</v>
      </c>
      <c r="E173" s="194">
        <v>44895</v>
      </c>
      <c r="F173" s="156">
        <v>38295282</v>
      </c>
      <c r="G173" s="157">
        <v>0</v>
      </c>
      <c r="H173" s="157">
        <v>0</v>
      </c>
      <c r="I173" s="157">
        <v>0</v>
      </c>
      <c r="J173" s="158">
        <v>209438</v>
      </c>
      <c r="K173" s="158">
        <v>0</v>
      </c>
      <c r="L173" s="158">
        <v>0</v>
      </c>
      <c r="M173" s="158">
        <v>0</v>
      </c>
      <c r="N173" s="158">
        <v>33759040</v>
      </c>
      <c r="O173" s="158">
        <v>0</v>
      </c>
      <c r="P173" s="158">
        <v>0</v>
      </c>
      <c r="Q173" s="157">
        <v>1606500</v>
      </c>
      <c r="R173" s="158">
        <v>0</v>
      </c>
      <c r="S173" s="159">
        <v>598150</v>
      </c>
      <c r="T173" s="158">
        <v>0</v>
      </c>
      <c r="U173" s="158">
        <v>0</v>
      </c>
      <c r="V173" s="158">
        <v>440000</v>
      </c>
      <c r="W173" s="158">
        <v>1682154</v>
      </c>
      <c r="X173" s="155">
        <f t="shared" si="10"/>
        <v>0</v>
      </c>
      <c r="Y173" s="158">
        <v>0</v>
      </c>
      <c r="Z173" s="158">
        <v>0</v>
      </c>
      <c r="AA173" s="157">
        <f t="shared" si="11"/>
        <v>0</v>
      </c>
      <c r="AB173" s="155">
        <f t="shared" si="12"/>
        <v>38295282</v>
      </c>
      <c r="AC173" s="167" t="s">
        <v>19</v>
      </c>
      <c r="AD173" s="161">
        <v>8145</v>
      </c>
      <c r="AE173" s="174" t="s">
        <v>114</v>
      </c>
      <c r="AF173" s="174">
        <v>2</v>
      </c>
      <c r="AG173" s="189" t="s">
        <v>71</v>
      </c>
      <c r="AH173" s="160" t="s">
        <v>25</v>
      </c>
      <c r="AI173" s="175">
        <v>44996</v>
      </c>
      <c r="AJ173" s="174"/>
      <c r="AK173" s="174"/>
      <c r="AL173" s="155">
        <v>0</v>
      </c>
      <c r="AM173" s="155">
        <v>0</v>
      </c>
      <c r="AN173" s="155">
        <v>0</v>
      </c>
      <c r="AO173" s="155">
        <v>0</v>
      </c>
      <c r="AP173" s="155"/>
      <c r="AQ173" s="155">
        <v>3430</v>
      </c>
      <c r="AR173" s="155">
        <v>0</v>
      </c>
      <c r="AS173" s="155">
        <v>206007.77000000002</v>
      </c>
    </row>
    <row r="174" spans="1:45" s="195" customFormat="1" ht="16.5" x14ac:dyDescent="0.3">
      <c r="A174" s="189">
        <v>824005609</v>
      </c>
      <c r="B174" s="192" t="s">
        <v>346</v>
      </c>
      <c r="C174" s="193">
        <v>44906</v>
      </c>
      <c r="D174" s="194">
        <v>44531</v>
      </c>
      <c r="E174" s="194">
        <v>44895</v>
      </c>
      <c r="F174" s="156">
        <v>888430705</v>
      </c>
      <c r="G174" s="157">
        <v>132500</v>
      </c>
      <c r="H174" s="157">
        <v>0</v>
      </c>
      <c r="I174" s="157">
        <v>0</v>
      </c>
      <c r="J174" s="158">
        <v>463193942</v>
      </c>
      <c r="K174" s="158">
        <v>0</v>
      </c>
      <c r="L174" s="158">
        <v>0</v>
      </c>
      <c r="M174" s="158">
        <v>0</v>
      </c>
      <c r="N174" s="158">
        <v>0</v>
      </c>
      <c r="O174" s="158">
        <v>0</v>
      </c>
      <c r="P174" s="158">
        <v>0</v>
      </c>
      <c r="Q174" s="157">
        <v>31895780</v>
      </c>
      <c r="R174" s="158">
        <v>0</v>
      </c>
      <c r="S174" s="159">
        <v>43115387</v>
      </c>
      <c r="T174" s="158">
        <v>1352300</v>
      </c>
      <c r="U174" s="158">
        <v>0</v>
      </c>
      <c r="V174" s="158">
        <v>82096854</v>
      </c>
      <c r="W174" s="158">
        <v>266643942</v>
      </c>
      <c r="X174" s="155">
        <f t="shared" si="10"/>
        <v>0</v>
      </c>
      <c r="Y174" s="158">
        <v>0</v>
      </c>
      <c r="Z174" s="158">
        <v>0</v>
      </c>
      <c r="AA174" s="157">
        <f t="shared" si="11"/>
        <v>0</v>
      </c>
      <c r="AB174" s="155">
        <f t="shared" si="12"/>
        <v>888430705</v>
      </c>
      <c r="AC174" s="167" t="s">
        <v>19</v>
      </c>
      <c r="AD174" s="161">
        <v>8149</v>
      </c>
      <c r="AE174" s="174" t="s">
        <v>114</v>
      </c>
      <c r="AF174" s="174">
        <v>2</v>
      </c>
      <c r="AG174" s="189" t="s">
        <v>71</v>
      </c>
      <c r="AH174" s="160" t="s">
        <v>25</v>
      </c>
      <c r="AI174" s="175">
        <v>44996</v>
      </c>
      <c r="AJ174" s="174"/>
      <c r="AK174" s="174"/>
      <c r="AL174" s="155">
        <v>0</v>
      </c>
      <c r="AM174" s="155">
        <v>0</v>
      </c>
      <c r="AN174" s="155">
        <v>0</v>
      </c>
      <c r="AO174" s="155">
        <v>0</v>
      </c>
      <c r="AP174" s="155">
        <v>0</v>
      </c>
      <c r="AQ174" s="155">
        <v>88560189</v>
      </c>
      <c r="AR174" s="155">
        <v>119370934</v>
      </c>
      <c r="AS174" s="155">
        <v>255287698.89999998</v>
      </c>
    </row>
    <row r="175" spans="1:45" s="195" customFormat="1" ht="16.5" x14ac:dyDescent="0.3">
      <c r="A175" s="189">
        <v>800107179</v>
      </c>
      <c r="B175" s="192" t="s">
        <v>347</v>
      </c>
      <c r="C175" s="193">
        <v>44906</v>
      </c>
      <c r="D175" s="194">
        <v>44682</v>
      </c>
      <c r="E175" s="194">
        <v>44865</v>
      </c>
      <c r="F175" s="156">
        <v>833566</v>
      </c>
      <c r="G175" s="157">
        <v>0</v>
      </c>
      <c r="H175" s="157">
        <v>0</v>
      </c>
      <c r="I175" s="157">
        <v>0</v>
      </c>
      <c r="J175" s="158">
        <v>0</v>
      </c>
      <c r="K175" s="158">
        <v>0</v>
      </c>
      <c r="L175" s="158">
        <v>0</v>
      </c>
      <c r="M175" s="158">
        <v>0</v>
      </c>
      <c r="N175" s="158">
        <v>0</v>
      </c>
      <c r="O175" s="158">
        <v>0</v>
      </c>
      <c r="P175" s="158">
        <v>0</v>
      </c>
      <c r="Q175" s="157">
        <v>0</v>
      </c>
      <c r="R175" s="158">
        <v>0</v>
      </c>
      <c r="S175" s="159">
        <v>140000</v>
      </c>
      <c r="T175" s="158">
        <v>0</v>
      </c>
      <c r="U175" s="158">
        <v>0</v>
      </c>
      <c r="V175" s="158">
        <v>262644</v>
      </c>
      <c r="W175" s="158">
        <v>430922</v>
      </c>
      <c r="X175" s="155">
        <f t="shared" si="10"/>
        <v>0</v>
      </c>
      <c r="Y175" s="158">
        <v>0</v>
      </c>
      <c r="Z175" s="158">
        <v>0</v>
      </c>
      <c r="AA175" s="157">
        <f t="shared" si="11"/>
        <v>0</v>
      </c>
      <c r="AB175" s="155">
        <f t="shared" si="12"/>
        <v>833566</v>
      </c>
      <c r="AC175" s="167" t="s">
        <v>19</v>
      </c>
      <c r="AD175" s="161">
        <v>8150</v>
      </c>
      <c r="AE175" s="174" t="s">
        <v>114</v>
      </c>
      <c r="AF175" s="174">
        <v>2</v>
      </c>
      <c r="AG175" s="189" t="s">
        <v>71</v>
      </c>
      <c r="AH175" s="160" t="s">
        <v>25</v>
      </c>
      <c r="AI175" s="175">
        <v>44996</v>
      </c>
      <c r="AJ175" s="174"/>
      <c r="AK175" s="174"/>
      <c r="AL175" s="155">
        <v>0</v>
      </c>
      <c r="AM175" s="155">
        <v>0</v>
      </c>
      <c r="AN175" s="155">
        <v>0</v>
      </c>
      <c r="AO175" s="155">
        <v>0</v>
      </c>
      <c r="AP175" s="155">
        <v>0</v>
      </c>
      <c r="AQ175" s="155">
        <v>0</v>
      </c>
      <c r="AR175" s="155">
        <v>0</v>
      </c>
      <c r="AS175" s="155">
        <v>0</v>
      </c>
    </row>
    <row r="176" spans="1:45" s="195" customFormat="1" ht="16.5" x14ac:dyDescent="0.3">
      <c r="A176" s="189">
        <v>51824122</v>
      </c>
      <c r="B176" s="192" t="s">
        <v>348</v>
      </c>
      <c r="C176" s="193">
        <v>44906</v>
      </c>
      <c r="D176" s="194">
        <v>44562</v>
      </c>
      <c r="E176" s="194">
        <v>44865</v>
      </c>
      <c r="F176" s="156">
        <v>10487211</v>
      </c>
      <c r="G176" s="157">
        <v>0</v>
      </c>
      <c r="H176" s="157">
        <v>0</v>
      </c>
      <c r="I176" s="157">
        <v>0</v>
      </c>
      <c r="J176" s="158">
        <v>0</v>
      </c>
      <c r="K176" s="158">
        <v>0</v>
      </c>
      <c r="L176" s="158">
        <v>0</v>
      </c>
      <c r="M176" s="158">
        <v>0</v>
      </c>
      <c r="N176" s="158">
        <v>0</v>
      </c>
      <c r="O176" s="158">
        <v>0</v>
      </c>
      <c r="P176" s="158">
        <v>0</v>
      </c>
      <c r="Q176" s="157">
        <v>1015138</v>
      </c>
      <c r="R176" s="158">
        <v>0</v>
      </c>
      <c r="S176" s="159">
        <v>0</v>
      </c>
      <c r="T176" s="158">
        <v>0</v>
      </c>
      <c r="U176" s="158">
        <v>0</v>
      </c>
      <c r="V176" s="158">
        <v>3446592</v>
      </c>
      <c r="W176" s="158">
        <v>6025481</v>
      </c>
      <c r="X176" s="155">
        <f t="shared" si="10"/>
        <v>0</v>
      </c>
      <c r="Y176" s="158">
        <v>0</v>
      </c>
      <c r="Z176" s="158">
        <v>0</v>
      </c>
      <c r="AA176" s="157">
        <f t="shared" si="11"/>
        <v>0</v>
      </c>
      <c r="AB176" s="155">
        <f t="shared" si="12"/>
        <v>10487211</v>
      </c>
      <c r="AC176" s="167" t="s">
        <v>58</v>
      </c>
      <c r="AD176" s="161">
        <v>8151</v>
      </c>
      <c r="AE176" s="174" t="s">
        <v>114</v>
      </c>
      <c r="AF176" s="174">
        <v>2</v>
      </c>
      <c r="AG176" s="189" t="s">
        <v>71</v>
      </c>
      <c r="AH176" s="160" t="s">
        <v>25</v>
      </c>
      <c r="AI176" s="175">
        <v>44996</v>
      </c>
      <c r="AJ176" s="174"/>
      <c r="AK176" s="174"/>
      <c r="AL176" s="155">
        <v>0</v>
      </c>
      <c r="AM176" s="155">
        <v>0</v>
      </c>
      <c r="AN176" s="155">
        <v>0</v>
      </c>
      <c r="AO176" s="155">
        <v>0</v>
      </c>
      <c r="AP176" s="155">
        <v>0</v>
      </c>
      <c r="AQ176" s="155">
        <v>0</v>
      </c>
      <c r="AR176" s="155">
        <v>0</v>
      </c>
      <c r="AS176" s="155">
        <v>0</v>
      </c>
    </row>
    <row r="177" spans="1:46" s="195" customFormat="1" ht="16.5" x14ac:dyDescent="0.3">
      <c r="A177" s="189">
        <v>890000381</v>
      </c>
      <c r="B177" s="192" t="s">
        <v>123</v>
      </c>
      <c r="C177" s="193">
        <v>44907</v>
      </c>
      <c r="D177" s="194">
        <v>42217</v>
      </c>
      <c r="E177" s="194">
        <v>44895</v>
      </c>
      <c r="F177" s="156">
        <v>4719093</v>
      </c>
      <c r="G177" s="157">
        <v>0</v>
      </c>
      <c r="H177" s="157">
        <v>0</v>
      </c>
      <c r="I177" s="157">
        <v>0</v>
      </c>
      <c r="J177" s="158">
        <v>0</v>
      </c>
      <c r="K177" s="158">
        <v>0</v>
      </c>
      <c r="L177" s="158">
        <v>0</v>
      </c>
      <c r="M177" s="158">
        <v>0</v>
      </c>
      <c r="N177" s="158">
        <v>0</v>
      </c>
      <c r="O177" s="158">
        <v>0</v>
      </c>
      <c r="P177" s="158">
        <v>0</v>
      </c>
      <c r="Q177" s="157">
        <v>0</v>
      </c>
      <c r="R177" s="158">
        <v>0</v>
      </c>
      <c r="S177" s="159">
        <v>0</v>
      </c>
      <c r="T177" s="158">
        <v>0</v>
      </c>
      <c r="U177" s="158">
        <v>0</v>
      </c>
      <c r="V177" s="158">
        <v>197100</v>
      </c>
      <c r="W177" s="158">
        <v>4521993</v>
      </c>
      <c r="X177" s="155">
        <f t="shared" si="10"/>
        <v>0</v>
      </c>
      <c r="Y177" s="158">
        <v>0</v>
      </c>
      <c r="Z177" s="158">
        <v>0</v>
      </c>
      <c r="AA177" s="157">
        <f t="shared" si="11"/>
        <v>0</v>
      </c>
      <c r="AB177" s="155">
        <f t="shared" si="12"/>
        <v>4719093</v>
      </c>
      <c r="AC177" s="167" t="s">
        <v>19</v>
      </c>
      <c r="AD177" s="161">
        <v>8186</v>
      </c>
      <c r="AE177" s="174" t="s">
        <v>114</v>
      </c>
      <c r="AF177" s="174">
        <v>2</v>
      </c>
      <c r="AG177" s="189" t="s">
        <v>71</v>
      </c>
      <c r="AH177" s="160" t="s">
        <v>25</v>
      </c>
      <c r="AI177" s="175">
        <v>44997</v>
      </c>
      <c r="AJ177" s="174"/>
      <c r="AK177" s="174"/>
      <c r="AL177" s="155">
        <v>0</v>
      </c>
      <c r="AM177" s="155">
        <v>0</v>
      </c>
      <c r="AN177" s="155">
        <v>0</v>
      </c>
      <c r="AO177" s="155">
        <v>0</v>
      </c>
      <c r="AP177" s="155">
        <v>0</v>
      </c>
      <c r="AQ177" s="155">
        <v>0</v>
      </c>
      <c r="AR177" s="155">
        <v>0</v>
      </c>
      <c r="AS177" s="155">
        <v>0</v>
      </c>
    </row>
    <row r="178" spans="1:46" s="195" customFormat="1" ht="16.5" x14ac:dyDescent="0.3">
      <c r="A178" s="189">
        <v>890801099</v>
      </c>
      <c r="B178" s="192" t="s">
        <v>349</v>
      </c>
      <c r="C178" s="193">
        <v>44907</v>
      </c>
      <c r="D178" s="194">
        <v>44713</v>
      </c>
      <c r="E178" s="194">
        <v>44895</v>
      </c>
      <c r="F178" s="156">
        <v>132128609</v>
      </c>
      <c r="G178" s="157">
        <v>0</v>
      </c>
      <c r="H178" s="157">
        <v>0</v>
      </c>
      <c r="I178" s="157">
        <v>0</v>
      </c>
      <c r="J178" s="158">
        <v>18633159</v>
      </c>
      <c r="K178" s="158">
        <v>0</v>
      </c>
      <c r="L178" s="158">
        <v>0</v>
      </c>
      <c r="M178" s="158">
        <v>3230</v>
      </c>
      <c r="N178" s="158">
        <v>442464</v>
      </c>
      <c r="O178" s="158">
        <v>0</v>
      </c>
      <c r="P178" s="158">
        <v>0</v>
      </c>
      <c r="Q178" s="157">
        <v>97850975</v>
      </c>
      <c r="R178" s="158">
        <v>0</v>
      </c>
      <c r="S178" s="159">
        <v>121202</v>
      </c>
      <c r="T178" s="158">
        <v>0</v>
      </c>
      <c r="U178" s="158">
        <v>0</v>
      </c>
      <c r="V178" s="158">
        <v>0</v>
      </c>
      <c r="W178" s="158">
        <v>15077579</v>
      </c>
      <c r="X178" s="155">
        <f t="shared" si="10"/>
        <v>0</v>
      </c>
      <c r="Y178" s="158">
        <v>0</v>
      </c>
      <c r="Z178" s="158">
        <v>0</v>
      </c>
      <c r="AA178" s="157">
        <f t="shared" si="11"/>
        <v>0</v>
      </c>
      <c r="AB178" s="155">
        <f t="shared" si="12"/>
        <v>132128609</v>
      </c>
      <c r="AC178" s="167" t="s">
        <v>56</v>
      </c>
      <c r="AD178" s="161">
        <v>8187</v>
      </c>
      <c r="AE178" s="174" t="s">
        <v>114</v>
      </c>
      <c r="AF178" s="174">
        <v>2</v>
      </c>
      <c r="AG178" s="189" t="s">
        <v>71</v>
      </c>
      <c r="AH178" s="160" t="s">
        <v>25</v>
      </c>
      <c r="AI178" s="175">
        <v>44997</v>
      </c>
      <c r="AJ178" s="174"/>
      <c r="AK178" s="174"/>
      <c r="AL178" s="155">
        <v>0</v>
      </c>
      <c r="AM178" s="155">
        <v>0</v>
      </c>
      <c r="AN178" s="155">
        <v>0</v>
      </c>
      <c r="AO178" s="155">
        <v>0</v>
      </c>
      <c r="AP178" s="155">
        <v>0</v>
      </c>
      <c r="AQ178" s="155">
        <v>171668</v>
      </c>
      <c r="AR178" s="155">
        <v>0</v>
      </c>
      <c r="AS178" s="155">
        <v>17977390.780000001</v>
      </c>
    </row>
    <row r="179" spans="1:46" s="195" customFormat="1" ht="16.5" x14ac:dyDescent="0.3">
      <c r="A179" s="189">
        <v>900470642</v>
      </c>
      <c r="B179" s="192" t="s">
        <v>340</v>
      </c>
      <c r="C179" s="193">
        <v>44908</v>
      </c>
      <c r="D179" s="194">
        <v>44501</v>
      </c>
      <c r="E179" s="194">
        <v>44865</v>
      </c>
      <c r="F179" s="156">
        <v>46703286</v>
      </c>
      <c r="G179" s="157">
        <v>0</v>
      </c>
      <c r="H179" s="157">
        <v>0</v>
      </c>
      <c r="I179" s="157">
        <v>0</v>
      </c>
      <c r="J179" s="158">
        <v>31292992</v>
      </c>
      <c r="K179" s="158">
        <v>0</v>
      </c>
      <c r="L179" s="158">
        <v>0</v>
      </c>
      <c r="M179" s="158">
        <v>0</v>
      </c>
      <c r="N179" s="158">
        <v>0</v>
      </c>
      <c r="O179" s="158">
        <v>0</v>
      </c>
      <c r="P179" s="158">
        <v>0</v>
      </c>
      <c r="Q179" s="157">
        <v>0</v>
      </c>
      <c r="R179" s="158">
        <v>0</v>
      </c>
      <c r="S179" s="159">
        <v>14500743</v>
      </c>
      <c r="T179" s="158">
        <v>0</v>
      </c>
      <c r="U179" s="158">
        <v>0</v>
      </c>
      <c r="V179" s="158">
        <v>0</v>
      </c>
      <c r="W179" s="158">
        <v>909551</v>
      </c>
      <c r="X179" s="155">
        <f t="shared" si="10"/>
        <v>0</v>
      </c>
      <c r="Y179" s="158">
        <v>0</v>
      </c>
      <c r="Z179" s="158">
        <v>0</v>
      </c>
      <c r="AA179" s="157">
        <f t="shared" si="11"/>
        <v>0</v>
      </c>
      <c r="AB179" s="155">
        <f t="shared" si="12"/>
        <v>46703286</v>
      </c>
      <c r="AC179" s="167" t="s">
        <v>19</v>
      </c>
      <c r="AD179" s="161">
        <v>8200</v>
      </c>
      <c r="AE179" s="174" t="s">
        <v>114</v>
      </c>
      <c r="AF179" s="174">
        <v>2</v>
      </c>
      <c r="AG179" s="189" t="s">
        <v>71</v>
      </c>
      <c r="AH179" s="160" t="s">
        <v>25</v>
      </c>
      <c r="AI179" s="175">
        <v>44998</v>
      </c>
      <c r="AJ179" s="174"/>
      <c r="AK179" s="174"/>
      <c r="AL179" s="155">
        <v>0</v>
      </c>
      <c r="AM179" s="155">
        <v>0</v>
      </c>
      <c r="AN179" s="155">
        <v>0</v>
      </c>
      <c r="AO179" s="155">
        <v>0</v>
      </c>
      <c r="AP179" s="155">
        <v>0</v>
      </c>
      <c r="AQ179" s="155">
        <v>0</v>
      </c>
      <c r="AR179" s="155">
        <v>0</v>
      </c>
      <c r="AS179" s="155">
        <v>31292992</v>
      </c>
    </row>
    <row r="180" spans="1:46" s="195" customFormat="1" ht="16.5" x14ac:dyDescent="0.3">
      <c r="A180" s="189">
        <v>901118808</v>
      </c>
      <c r="B180" s="192" t="s">
        <v>350</v>
      </c>
      <c r="C180" s="193">
        <v>44909</v>
      </c>
      <c r="D180" s="194">
        <v>44774</v>
      </c>
      <c r="E180" s="194">
        <v>44865</v>
      </c>
      <c r="F180" s="156">
        <v>39811366</v>
      </c>
      <c r="G180" s="157">
        <v>0</v>
      </c>
      <c r="H180" s="157">
        <v>0</v>
      </c>
      <c r="I180" s="157">
        <v>0</v>
      </c>
      <c r="J180" s="158">
        <v>33545596</v>
      </c>
      <c r="K180" s="158">
        <v>0</v>
      </c>
      <c r="L180" s="158">
        <v>0</v>
      </c>
      <c r="M180" s="158">
        <v>0</v>
      </c>
      <c r="N180" s="158">
        <v>0</v>
      </c>
      <c r="O180" s="158">
        <v>0</v>
      </c>
      <c r="P180" s="158">
        <v>0</v>
      </c>
      <c r="Q180" s="157">
        <v>5092625</v>
      </c>
      <c r="R180" s="158">
        <v>0</v>
      </c>
      <c r="S180" s="159">
        <v>0</v>
      </c>
      <c r="T180" s="158">
        <v>0</v>
      </c>
      <c r="U180" s="158">
        <v>0</v>
      </c>
      <c r="V180" s="158">
        <v>0</v>
      </c>
      <c r="W180" s="158">
        <v>1173145</v>
      </c>
      <c r="X180" s="155">
        <f t="shared" si="10"/>
        <v>0</v>
      </c>
      <c r="Y180" s="158">
        <v>0</v>
      </c>
      <c r="Z180" s="158">
        <v>0</v>
      </c>
      <c r="AA180" s="157">
        <f t="shared" si="11"/>
        <v>0</v>
      </c>
      <c r="AB180" s="155">
        <f t="shared" si="12"/>
        <v>39811366</v>
      </c>
      <c r="AC180" s="167" t="s">
        <v>19</v>
      </c>
      <c r="AD180" s="161">
        <v>8216</v>
      </c>
      <c r="AE180" s="174" t="s">
        <v>114</v>
      </c>
      <c r="AF180" s="174">
        <v>2</v>
      </c>
      <c r="AG180" s="189" t="s">
        <v>71</v>
      </c>
      <c r="AH180" s="160" t="s">
        <v>25</v>
      </c>
      <c r="AI180" s="175">
        <v>44999</v>
      </c>
      <c r="AJ180" s="174"/>
      <c r="AK180" s="174"/>
      <c r="AL180" s="155">
        <v>0</v>
      </c>
      <c r="AM180" s="155">
        <v>0</v>
      </c>
      <c r="AN180" s="155">
        <v>0</v>
      </c>
      <c r="AO180" s="155">
        <v>0</v>
      </c>
      <c r="AP180" s="155">
        <v>0</v>
      </c>
      <c r="AQ180" s="155">
        <v>0</v>
      </c>
      <c r="AR180" s="155">
        <v>33545596</v>
      </c>
      <c r="AS180" s="155">
        <v>0</v>
      </c>
    </row>
    <row r="181" spans="1:46" s="195" customFormat="1" ht="16.5" x14ac:dyDescent="0.3">
      <c r="A181" s="189">
        <v>826002687</v>
      </c>
      <c r="B181" s="192" t="s">
        <v>351</v>
      </c>
      <c r="C181" s="193">
        <v>44909</v>
      </c>
      <c r="D181" s="194">
        <v>44621</v>
      </c>
      <c r="E181" s="194">
        <v>44895</v>
      </c>
      <c r="F181" s="156">
        <v>794600</v>
      </c>
      <c r="G181" s="157">
        <v>0</v>
      </c>
      <c r="H181" s="157">
        <v>0</v>
      </c>
      <c r="I181" s="157">
        <v>0</v>
      </c>
      <c r="J181" s="158">
        <v>0</v>
      </c>
      <c r="K181" s="158">
        <v>0</v>
      </c>
      <c r="L181" s="158">
        <v>0</v>
      </c>
      <c r="M181" s="158">
        <v>0</v>
      </c>
      <c r="N181" s="158">
        <v>0</v>
      </c>
      <c r="O181" s="158">
        <v>0</v>
      </c>
      <c r="P181" s="158">
        <v>0</v>
      </c>
      <c r="Q181" s="157">
        <v>462200</v>
      </c>
      <c r="R181" s="158">
        <v>0</v>
      </c>
      <c r="S181" s="159">
        <v>0</v>
      </c>
      <c r="T181" s="158">
        <v>167100</v>
      </c>
      <c r="U181" s="158">
        <v>0</v>
      </c>
      <c r="V181" s="158">
        <v>0</v>
      </c>
      <c r="W181" s="158">
        <v>165300</v>
      </c>
      <c r="X181" s="155">
        <f t="shared" si="10"/>
        <v>0</v>
      </c>
      <c r="Y181" s="158">
        <v>0</v>
      </c>
      <c r="Z181" s="158">
        <v>0</v>
      </c>
      <c r="AA181" s="157">
        <f t="shared" si="11"/>
        <v>0</v>
      </c>
      <c r="AB181" s="155">
        <f t="shared" si="12"/>
        <v>794600</v>
      </c>
      <c r="AC181" s="167" t="s">
        <v>19</v>
      </c>
      <c r="AD181" s="161">
        <v>8217</v>
      </c>
      <c r="AE181" s="174" t="s">
        <v>114</v>
      </c>
      <c r="AF181" s="174">
        <v>2</v>
      </c>
      <c r="AG181" s="189" t="s">
        <v>71</v>
      </c>
      <c r="AH181" s="160" t="s">
        <v>25</v>
      </c>
      <c r="AI181" s="175">
        <v>44999</v>
      </c>
      <c r="AJ181" s="174"/>
      <c r="AK181" s="174"/>
      <c r="AL181" s="155">
        <v>0</v>
      </c>
      <c r="AM181" s="155">
        <v>0</v>
      </c>
      <c r="AN181" s="155">
        <v>0</v>
      </c>
      <c r="AO181" s="155">
        <v>0</v>
      </c>
      <c r="AP181" s="155">
        <v>0</v>
      </c>
      <c r="AQ181" s="155">
        <v>0</v>
      </c>
      <c r="AR181" s="155">
        <v>0</v>
      </c>
      <c r="AS181" s="155">
        <v>0</v>
      </c>
    </row>
    <row r="182" spans="1:46" s="195" customFormat="1" ht="16.5" x14ac:dyDescent="0.3">
      <c r="A182" s="189">
        <v>890706833</v>
      </c>
      <c r="B182" s="192" t="s">
        <v>116</v>
      </c>
      <c r="C182" s="193">
        <v>44909</v>
      </c>
      <c r="D182" s="194">
        <v>43160</v>
      </c>
      <c r="E182" s="194">
        <v>44895</v>
      </c>
      <c r="F182" s="156">
        <v>2438838256</v>
      </c>
      <c r="G182" s="157">
        <v>104134904</v>
      </c>
      <c r="H182" s="157">
        <v>0</v>
      </c>
      <c r="I182" s="157">
        <v>0</v>
      </c>
      <c r="J182" s="158">
        <v>695584285</v>
      </c>
      <c r="K182" s="158">
        <v>30576</v>
      </c>
      <c r="L182" s="158">
        <v>1124432</v>
      </c>
      <c r="M182" s="158">
        <v>23743437</v>
      </c>
      <c r="N182" s="158">
        <v>2865028</v>
      </c>
      <c r="O182" s="158">
        <v>0</v>
      </c>
      <c r="P182" s="158">
        <v>0</v>
      </c>
      <c r="Q182" s="157">
        <v>759567210</v>
      </c>
      <c r="R182" s="158">
        <v>0</v>
      </c>
      <c r="S182" s="159">
        <v>27148301</v>
      </c>
      <c r="T182" s="158">
        <v>6241795</v>
      </c>
      <c r="U182" s="158">
        <v>0</v>
      </c>
      <c r="V182" s="158">
        <v>6979587</v>
      </c>
      <c r="W182" s="158">
        <v>811418701</v>
      </c>
      <c r="X182" s="155">
        <f t="shared" si="10"/>
        <v>0</v>
      </c>
      <c r="Y182" s="158">
        <v>0</v>
      </c>
      <c r="Z182" s="158">
        <v>0</v>
      </c>
      <c r="AA182" s="157">
        <f t="shared" si="11"/>
        <v>0</v>
      </c>
      <c r="AB182" s="155">
        <f t="shared" si="12"/>
        <v>2438838256</v>
      </c>
      <c r="AC182" s="167" t="s">
        <v>56</v>
      </c>
      <c r="AD182" s="161">
        <v>8232</v>
      </c>
      <c r="AE182" s="174" t="s">
        <v>114</v>
      </c>
      <c r="AF182" s="174">
        <v>2</v>
      </c>
      <c r="AG182" s="189" t="s">
        <v>71</v>
      </c>
      <c r="AH182" s="160" t="s">
        <v>25</v>
      </c>
      <c r="AI182" s="175">
        <v>44999</v>
      </c>
      <c r="AJ182" s="174"/>
      <c r="AK182" s="174"/>
      <c r="AL182" s="155">
        <v>0</v>
      </c>
      <c r="AM182" s="155">
        <v>0</v>
      </c>
      <c r="AN182" s="155">
        <v>0</v>
      </c>
      <c r="AO182" s="155">
        <v>0</v>
      </c>
      <c r="AP182" s="155">
        <v>0</v>
      </c>
      <c r="AQ182" s="155">
        <v>257813367</v>
      </c>
      <c r="AR182" s="155">
        <v>360853417</v>
      </c>
      <c r="AS182" s="155">
        <v>181052403.81999999</v>
      </c>
    </row>
    <row r="183" spans="1:46" s="195" customFormat="1" ht="16.5" x14ac:dyDescent="0.3">
      <c r="A183" s="189">
        <v>830041883</v>
      </c>
      <c r="B183" s="192" t="s">
        <v>352</v>
      </c>
      <c r="C183" s="193">
        <v>44912</v>
      </c>
      <c r="D183" s="194">
        <v>44652</v>
      </c>
      <c r="E183" s="194">
        <v>44895</v>
      </c>
      <c r="F183" s="156">
        <v>279197891</v>
      </c>
      <c r="G183" s="157">
        <v>0</v>
      </c>
      <c r="H183" s="157">
        <v>0</v>
      </c>
      <c r="I183" s="157">
        <v>0</v>
      </c>
      <c r="J183" s="158">
        <v>160365207</v>
      </c>
      <c r="K183" s="158">
        <v>0</v>
      </c>
      <c r="L183" s="158">
        <v>0</v>
      </c>
      <c r="M183" s="158">
        <v>0</v>
      </c>
      <c r="N183" s="158">
        <v>0</v>
      </c>
      <c r="O183" s="158">
        <v>0</v>
      </c>
      <c r="P183" s="158">
        <v>0</v>
      </c>
      <c r="Q183" s="157">
        <v>735800</v>
      </c>
      <c r="R183" s="158">
        <v>0</v>
      </c>
      <c r="S183" s="159">
        <v>81338385</v>
      </c>
      <c r="T183" s="158">
        <v>24682600</v>
      </c>
      <c r="U183" s="158">
        <v>0</v>
      </c>
      <c r="V183" s="158">
        <v>225300</v>
      </c>
      <c r="W183" s="158">
        <v>11850599</v>
      </c>
      <c r="X183" s="155">
        <f t="shared" si="10"/>
        <v>0</v>
      </c>
      <c r="Y183" s="158">
        <v>0</v>
      </c>
      <c r="Z183" s="158">
        <v>0</v>
      </c>
      <c r="AA183" s="157">
        <f t="shared" si="11"/>
        <v>0</v>
      </c>
      <c r="AB183" s="155">
        <f t="shared" si="12"/>
        <v>279197891</v>
      </c>
      <c r="AC183" s="167" t="s">
        <v>19</v>
      </c>
      <c r="AD183" s="161">
        <v>8299</v>
      </c>
      <c r="AE183" s="174" t="s">
        <v>114</v>
      </c>
      <c r="AF183" s="174">
        <v>2</v>
      </c>
      <c r="AG183" s="189" t="s">
        <v>71</v>
      </c>
      <c r="AH183" s="160" t="s">
        <v>25</v>
      </c>
      <c r="AI183" s="175">
        <v>45002</v>
      </c>
      <c r="AJ183" s="174"/>
      <c r="AK183" s="174"/>
      <c r="AL183" s="155">
        <v>0</v>
      </c>
      <c r="AM183" s="155">
        <v>0</v>
      </c>
      <c r="AN183" s="155">
        <v>0</v>
      </c>
      <c r="AO183" s="155">
        <v>0</v>
      </c>
      <c r="AP183" s="155">
        <v>0</v>
      </c>
      <c r="AQ183" s="155">
        <v>58267432</v>
      </c>
      <c r="AR183" s="155">
        <v>56318400</v>
      </c>
      <c r="AS183" s="155">
        <v>45779175.450000003</v>
      </c>
    </row>
    <row r="184" spans="1:46" s="195" customFormat="1" ht="16.5" x14ac:dyDescent="0.3">
      <c r="A184" s="189">
        <v>805017681</v>
      </c>
      <c r="B184" s="192" t="s">
        <v>353</v>
      </c>
      <c r="C184" s="193">
        <v>44912</v>
      </c>
      <c r="D184" s="194">
        <v>44470</v>
      </c>
      <c r="E184" s="194">
        <v>44895</v>
      </c>
      <c r="F184" s="156">
        <v>75369033</v>
      </c>
      <c r="G184" s="157">
        <v>0</v>
      </c>
      <c r="H184" s="157">
        <v>0</v>
      </c>
      <c r="I184" s="157">
        <v>0</v>
      </c>
      <c r="J184" s="158">
        <v>52241557</v>
      </c>
      <c r="K184" s="158">
        <v>0</v>
      </c>
      <c r="L184" s="158">
        <v>0</v>
      </c>
      <c r="M184" s="158">
        <v>0</v>
      </c>
      <c r="N184" s="158">
        <v>0</v>
      </c>
      <c r="O184" s="158">
        <v>0</v>
      </c>
      <c r="P184" s="158">
        <v>0</v>
      </c>
      <c r="Q184" s="157">
        <v>4393463</v>
      </c>
      <c r="R184" s="158">
        <v>0</v>
      </c>
      <c r="S184" s="159">
        <v>0</v>
      </c>
      <c r="T184" s="158">
        <v>3963379</v>
      </c>
      <c r="U184" s="158">
        <v>0</v>
      </c>
      <c r="V184" s="158">
        <v>0</v>
      </c>
      <c r="W184" s="158">
        <v>14770634</v>
      </c>
      <c r="X184" s="155">
        <f t="shared" si="10"/>
        <v>0</v>
      </c>
      <c r="Y184" s="158">
        <v>0</v>
      </c>
      <c r="Z184" s="158">
        <v>0</v>
      </c>
      <c r="AA184" s="157">
        <f t="shared" si="11"/>
        <v>0</v>
      </c>
      <c r="AB184" s="155">
        <f t="shared" si="12"/>
        <v>75369033</v>
      </c>
      <c r="AC184" s="167" t="s">
        <v>19</v>
      </c>
      <c r="AD184" s="161">
        <v>8302</v>
      </c>
      <c r="AE184" s="174" t="s">
        <v>114</v>
      </c>
      <c r="AF184" s="174">
        <v>2</v>
      </c>
      <c r="AG184" s="189" t="s">
        <v>71</v>
      </c>
      <c r="AH184" s="160" t="s">
        <v>25</v>
      </c>
      <c r="AI184" s="175">
        <v>45002</v>
      </c>
      <c r="AJ184" s="174"/>
      <c r="AK184" s="174"/>
      <c r="AL184" s="155">
        <v>0</v>
      </c>
      <c r="AM184" s="155">
        <v>0</v>
      </c>
      <c r="AN184" s="155">
        <v>0</v>
      </c>
      <c r="AO184" s="155">
        <v>0</v>
      </c>
      <c r="AP184" s="155">
        <v>3096065</v>
      </c>
      <c r="AQ184" s="155">
        <v>14476739</v>
      </c>
      <c r="AR184" s="155">
        <v>16643785</v>
      </c>
      <c r="AS184" s="155">
        <v>18024968</v>
      </c>
    </row>
    <row r="185" spans="1:46" s="195" customFormat="1" ht="16.5" x14ac:dyDescent="0.3">
      <c r="A185" s="189">
        <v>811042050</v>
      </c>
      <c r="B185" s="192" t="s">
        <v>354</v>
      </c>
      <c r="C185" s="193">
        <v>44912</v>
      </c>
      <c r="D185" s="194">
        <v>44501</v>
      </c>
      <c r="E185" s="194">
        <v>44895</v>
      </c>
      <c r="F185" s="156">
        <v>9907539</v>
      </c>
      <c r="G185" s="157">
        <v>0</v>
      </c>
      <c r="H185" s="157">
        <v>0</v>
      </c>
      <c r="I185" s="157">
        <v>0</v>
      </c>
      <c r="J185" s="158">
        <v>0</v>
      </c>
      <c r="K185" s="158">
        <v>0</v>
      </c>
      <c r="L185" s="158">
        <v>0</v>
      </c>
      <c r="M185" s="158">
        <v>0</v>
      </c>
      <c r="N185" s="158">
        <v>0</v>
      </c>
      <c r="O185" s="158">
        <v>0</v>
      </c>
      <c r="P185" s="158">
        <v>0</v>
      </c>
      <c r="Q185" s="157">
        <v>9793522</v>
      </c>
      <c r="R185" s="158">
        <v>0</v>
      </c>
      <c r="S185" s="159">
        <v>0</v>
      </c>
      <c r="T185" s="158">
        <v>0</v>
      </c>
      <c r="U185" s="158">
        <v>0</v>
      </c>
      <c r="V185" s="158">
        <v>0</v>
      </c>
      <c r="W185" s="158">
        <v>114017</v>
      </c>
      <c r="X185" s="155">
        <f t="shared" si="10"/>
        <v>0</v>
      </c>
      <c r="Y185" s="158">
        <v>0</v>
      </c>
      <c r="Z185" s="158">
        <v>0</v>
      </c>
      <c r="AA185" s="157">
        <f t="shared" si="11"/>
        <v>0</v>
      </c>
      <c r="AB185" s="155">
        <f t="shared" si="12"/>
        <v>9907539</v>
      </c>
      <c r="AC185" s="167" t="s">
        <v>19</v>
      </c>
      <c r="AD185" s="161">
        <v>8305</v>
      </c>
      <c r="AE185" s="174" t="s">
        <v>114</v>
      </c>
      <c r="AF185" s="174">
        <v>2</v>
      </c>
      <c r="AG185" s="189" t="s">
        <v>71</v>
      </c>
      <c r="AH185" s="160" t="s">
        <v>25</v>
      </c>
      <c r="AI185" s="175">
        <v>45002</v>
      </c>
      <c r="AJ185" s="174"/>
      <c r="AK185" s="174"/>
      <c r="AL185" s="155">
        <v>0</v>
      </c>
      <c r="AM185" s="155">
        <v>0</v>
      </c>
      <c r="AN185" s="155">
        <v>0</v>
      </c>
      <c r="AO185" s="155">
        <v>0</v>
      </c>
      <c r="AP185" s="155">
        <v>0</v>
      </c>
      <c r="AQ185" s="155">
        <v>0</v>
      </c>
      <c r="AR185" s="155">
        <v>0</v>
      </c>
      <c r="AS185" s="155">
        <v>0</v>
      </c>
    </row>
    <row r="186" spans="1:46" s="195" customFormat="1" ht="16.5" x14ac:dyDescent="0.3">
      <c r="A186" s="189">
        <v>830017370</v>
      </c>
      <c r="B186" s="192" t="s">
        <v>355</v>
      </c>
      <c r="C186" s="193">
        <v>44912</v>
      </c>
      <c r="D186" s="194">
        <v>44593</v>
      </c>
      <c r="E186" s="194">
        <v>44895</v>
      </c>
      <c r="F186" s="156">
        <v>2295000</v>
      </c>
      <c r="G186" s="157">
        <v>0</v>
      </c>
      <c r="H186" s="157">
        <v>0</v>
      </c>
      <c r="I186" s="157">
        <v>0</v>
      </c>
      <c r="J186" s="158">
        <v>0</v>
      </c>
      <c r="K186" s="158">
        <v>0</v>
      </c>
      <c r="L186" s="158">
        <v>0</v>
      </c>
      <c r="M186" s="158">
        <v>0</v>
      </c>
      <c r="N186" s="158">
        <v>0</v>
      </c>
      <c r="O186" s="158">
        <v>0</v>
      </c>
      <c r="P186" s="158">
        <v>0</v>
      </c>
      <c r="Q186" s="157">
        <v>45000</v>
      </c>
      <c r="R186" s="158">
        <v>0</v>
      </c>
      <c r="S186" s="159">
        <v>0</v>
      </c>
      <c r="T186" s="158">
        <v>0</v>
      </c>
      <c r="U186" s="158">
        <v>0</v>
      </c>
      <c r="V186" s="158">
        <v>0</v>
      </c>
      <c r="W186" s="158">
        <v>2250000</v>
      </c>
      <c r="X186" s="155">
        <f t="shared" si="10"/>
        <v>0</v>
      </c>
      <c r="Y186" s="158">
        <v>0</v>
      </c>
      <c r="Z186" s="158">
        <v>0</v>
      </c>
      <c r="AA186" s="157">
        <f t="shared" si="11"/>
        <v>0</v>
      </c>
      <c r="AB186" s="155">
        <f t="shared" si="12"/>
        <v>2295000</v>
      </c>
      <c r="AC186" s="167" t="s">
        <v>19</v>
      </c>
      <c r="AD186" s="161">
        <v>8306</v>
      </c>
      <c r="AE186" s="174" t="s">
        <v>114</v>
      </c>
      <c r="AF186" s="174">
        <v>2</v>
      </c>
      <c r="AG186" s="189" t="s">
        <v>71</v>
      </c>
      <c r="AH186" s="160" t="s">
        <v>25</v>
      </c>
      <c r="AI186" s="175">
        <v>45002</v>
      </c>
      <c r="AJ186" s="174"/>
      <c r="AK186" s="174"/>
      <c r="AL186" s="155">
        <v>0</v>
      </c>
      <c r="AM186" s="155">
        <v>0</v>
      </c>
      <c r="AN186" s="155">
        <v>0</v>
      </c>
      <c r="AO186" s="155">
        <v>0</v>
      </c>
      <c r="AP186" s="155">
        <v>0</v>
      </c>
      <c r="AQ186" s="155">
        <v>0</v>
      </c>
      <c r="AR186" s="155">
        <v>0</v>
      </c>
      <c r="AS186" s="155">
        <v>0</v>
      </c>
    </row>
    <row r="187" spans="1:46" s="195" customFormat="1" ht="16.5" x14ac:dyDescent="0.3">
      <c r="A187" s="189">
        <v>900455833</v>
      </c>
      <c r="B187" s="192" t="s">
        <v>356</v>
      </c>
      <c r="C187" s="193">
        <v>44912</v>
      </c>
      <c r="D187" s="194">
        <v>43891</v>
      </c>
      <c r="E187" s="194">
        <v>44895</v>
      </c>
      <c r="F187" s="156">
        <v>1408724</v>
      </c>
      <c r="G187" s="157">
        <v>0</v>
      </c>
      <c r="H187" s="157">
        <v>0</v>
      </c>
      <c r="I187" s="157">
        <v>0</v>
      </c>
      <c r="J187" s="158">
        <v>0</v>
      </c>
      <c r="K187" s="158">
        <v>0</v>
      </c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  <c r="Q187" s="157">
        <v>0</v>
      </c>
      <c r="R187" s="158">
        <v>0</v>
      </c>
      <c r="S187" s="159">
        <v>59000</v>
      </c>
      <c r="T187" s="158">
        <v>490856</v>
      </c>
      <c r="U187" s="158">
        <v>0</v>
      </c>
      <c r="V187" s="158">
        <v>0</v>
      </c>
      <c r="W187" s="158">
        <v>858868</v>
      </c>
      <c r="X187" s="155">
        <f t="shared" si="10"/>
        <v>0</v>
      </c>
      <c r="Y187" s="158">
        <v>0</v>
      </c>
      <c r="Z187" s="158">
        <v>0</v>
      </c>
      <c r="AA187" s="157">
        <f t="shared" si="11"/>
        <v>0</v>
      </c>
      <c r="AB187" s="155">
        <f t="shared" si="12"/>
        <v>1408724</v>
      </c>
      <c r="AC187" s="167" t="s">
        <v>19</v>
      </c>
      <c r="AD187" s="161">
        <v>8308</v>
      </c>
      <c r="AE187" s="174" t="s">
        <v>114</v>
      </c>
      <c r="AF187" s="174">
        <v>2</v>
      </c>
      <c r="AG187" s="189" t="s">
        <v>71</v>
      </c>
      <c r="AH187" s="160" t="s">
        <v>25</v>
      </c>
      <c r="AI187" s="175">
        <v>45002</v>
      </c>
      <c r="AJ187" s="174"/>
      <c r="AK187" s="174"/>
      <c r="AL187" s="155">
        <v>0</v>
      </c>
      <c r="AM187" s="155">
        <v>0</v>
      </c>
      <c r="AN187" s="155">
        <v>0</v>
      </c>
      <c r="AO187" s="155">
        <v>0</v>
      </c>
      <c r="AP187" s="155">
        <v>0</v>
      </c>
      <c r="AQ187" s="155">
        <v>0</v>
      </c>
      <c r="AR187" s="155">
        <v>0</v>
      </c>
      <c r="AS187" s="155">
        <v>0</v>
      </c>
    </row>
    <row r="188" spans="1:46" s="195" customFormat="1" ht="16.5" x14ac:dyDescent="0.3">
      <c r="A188" s="189">
        <v>802016357</v>
      </c>
      <c r="B188" s="192" t="s">
        <v>357</v>
      </c>
      <c r="C188" s="193">
        <v>44912</v>
      </c>
      <c r="D188" s="194">
        <v>44562</v>
      </c>
      <c r="E188" s="194">
        <v>44895</v>
      </c>
      <c r="F188" s="156">
        <v>5711178</v>
      </c>
      <c r="G188" s="157">
        <v>0</v>
      </c>
      <c r="H188" s="157">
        <v>0</v>
      </c>
      <c r="I188" s="157">
        <v>0</v>
      </c>
      <c r="J188" s="158">
        <v>0</v>
      </c>
      <c r="K188" s="158">
        <v>0</v>
      </c>
      <c r="L188" s="158">
        <v>0</v>
      </c>
      <c r="M188" s="158">
        <v>586354</v>
      </c>
      <c r="N188" s="158">
        <v>44100</v>
      </c>
      <c r="O188" s="158">
        <v>0</v>
      </c>
      <c r="P188" s="158">
        <v>0</v>
      </c>
      <c r="Q188" s="157">
        <v>5079824</v>
      </c>
      <c r="R188" s="158">
        <v>0</v>
      </c>
      <c r="S188" s="159">
        <v>0</v>
      </c>
      <c r="T188" s="158">
        <v>0</v>
      </c>
      <c r="U188" s="158">
        <v>0</v>
      </c>
      <c r="V188" s="158">
        <v>0</v>
      </c>
      <c r="W188" s="158">
        <v>900</v>
      </c>
      <c r="X188" s="155">
        <f t="shared" si="10"/>
        <v>0</v>
      </c>
      <c r="Y188" s="158">
        <v>0</v>
      </c>
      <c r="Z188" s="158">
        <v>0</v>
      </c>
      <c r="AA188" s="157">
        <f t="shared" si="11"/>
        <v>0</v>
      </c>
      <c r="AB188" s="155">
        <f t="shared" si="12"/>
        <v>5711178</v>
      </c>
      <c r="AC188" s="167" t="s">
        <v>19</v>
      </c>
      <c r="AD188" s="161">
        <v>8309</v>
      </c>
      <c r="AE188" s="174" t="s">
        <v>114</v>
      </c>
      <c r="AF188" s="174">
        <v>2</v>
      </c>
      <c r="AG188" s="189" t="s">
        <v>71</v>
      </c>
      <c r="AH188" s="160" t="s">
        <v>25</v>
      </c>
      <c r="AI188" s="175">
        <v>45002</v>
      </c>
      <c r="AJ188" s="174"/>
      <c r="AK188" s="174"/>
      <c r="AL188" s="155">
        <v>0</v>
      </c>
      <c r="AM188" s="155">
        <v>0</v>
      </c>
      <c r="AN188" s="155">
        <v>0</v>
      </c>
      <c r="AO188" s="155">
        <v>0</v>
      </c>
      <c r="AP188" s="155">
        <v>0</v>
      </c>
      <c r="AQ188" s="155">
        <v>0</v>
      </c>
      <c r="AR188" s="155">
        <v>0</v>
      </c>
      <c r="AS188" s="155">
        <v>0</v>
      </c>
    </row>
    <row r="189" spans="1:46" s="195" customFormat="1" ht="16.5" x14ac:dyDescent="0.3">
      <c r="A189" s="189">
        <v>804015920</v>
      </c>
      <c r="B189" s="192" t="s">
        <v>358</v>
      </c>
      <c r="C189" s="193">
        <v>44912</v>
      </c>
      <c r="D189" s="194">
        <v>44713</v>
      </c>
      <c r="E189" s="194">
        <v>44895</v>
      </c>
      <c r="F189" s="156">
        <v>4501123</v>
      </c>
      <c r="G189" s="157">
        <v>0</v>
      </c>
      <c r="H189" s="157">
        <v>0</v>
      </c>
      <c r="I189" s="157">
        <v>0</v>
      </c>
      <c r="J189" s="158">
        <v>235414</v>
      </c>
      <c r="K189" s="158">
        <v>99423</v>
      </c>
      <c r="L189" s="158">
        <v>6092</v>
      </c>
      <c r="M189" s="158">
        <v>0</v>
      </c>
      <c r="N189" s="158">
        <v>0</v>
      </c>
      <c r="O189" s="158">
        <v>0</v>
      </c>
      <c r="P189" s="158">
        <v>0</v>
      </c>
      <c r="Q189" s="157">
        <v>0</v>
      </c>
      <c r="R189" s="158">
        <v>0</v>
      </c>
      <c r="S189" s="159">
        <v>409796</v>
      </c>
      <c r="T189" s="158">
        <v>19200</v>
      </c>
      <c r="U189" s="158">
        <v>0</v>
      </c>
      <c r="V189" s="158">
        <v>2619942</v>
      </c>
      <c r="W189" s="158">
        <v>1111256</v>
      </c>
      <c r="X189" s="155">
        <f t="shared" si="10"/>
        <v>0</v>
      </c>
      <c r="Y189" s="158">
        <v>0</v>
      </c>
      <c r="Z189" s="158">
        <v>0</v>
      </c>
      <c r="AA189" s="157">
        <f t="shared" si="11"/>
        <v>0</v>
      </c>
      <c r="AB189" s="155">
        <f t="shared" si="12"/>
        <v>4501123</v>
      </c>
      <c r="AC189" s="167" t="s">
        <v>56</v>
      </c>
      <c r="AD189" s="161">
        <v>8310</v>
      </c>
      <c r="AE189" s="174" t="s">
        <v>114</v>
      </c>
      <c r="AF189" s="174">
        <v>2</v>
      </c>
      <c r="AG189" s="189" t="s">
        <v>71</v>
      </c>
      <c r="AH189" s="160" t="s">
        <v>25</v>
      </c>
      <c r="AI189" s="175">
        <v>45002</v>
      </c>
      <c r="AJ189" s="174"/>
      <c r="AK189" s="174"/>
      <c r="AL189" s="155">
        <v>0</v>
      </c>
      <c r="AM189" s="155">
        <v>0</v>
      </c>
      <c r="AN189" s="155">
        <v>0</v>
      </c>
      <c r="AO189" s="155">
        <v>0</v>
      </c>
      <c r="AP189" s="155">
        <v>0</v>
      </c>
      <c r="AQ189" s="155">
        <v>65700</v>
      </c>
      <c r="AR189" s="155">
        <v>0</v>
      </c>
      <c r="AS189" s="155">
        <v>169713.91999999998</v>
      </c>
    </row>
    <row r="190" spans="1:46" s="195" customFormat="1" ht="16.5" x14ac:dyDescent="0.3">
      <c r="A190" s="189">
        <v>32632313</v>
      </c>
      <c r="B190" s="192" t="s">
        <v>359</v>
      </c>
      <c r="C190" s="193">
        <v>44912</v>
      </c>
      <c r="D190" s="194">
        <v>44866</v>
      </c>
      <c r="E190" s="194">
        <v>44895</v>
      </c>
      <c r="F190" s="156">
        <v>2708096</v>
      </c>
      <c r="G190" s="157">
        <v>0</v>
      </c>
      <c r="H190" s="157">
        <v>0</v>
      </c>
      <c r="I190" s="157"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7">
        <v>2708096</v>
      </c>
      <c r="R190" s="158">
        <v>0</v>
      </c>
      <c r="S190" s="159">
        <v>0</v>
      </c>
      <c r="T190" s="158">
        <v>0</v>
      </c>
      <c r="U190" s="158">
        <v>0</v>
      </c>
      <c r="V190" s="158">
        <v>0</v>
      </c>
      <c r="W190" s="158">
        <v>0</v>
      </c>
      <c r="X190" s="155">
        <f t="shared" si="10"/>
        <v>0</v>
      </c>
      <c r="Y190" s="158">
        <v>0</v>
      </c>
      <c r="Z190" s="158">
        <v>0</v>
      </c>
      <c r="AA190" s="157">
        <f t="shared" si="11"/>
        <v>0</v>
      </c>
      <c r="AB190" s="155">
        <f t="shared" si="12"/>
        <v>2708096</v>
      </c>
      <c r="AC190" s="167" t="s">
        <v>58</v>
      </c>
      <c r="AD190" s="161">
        <v>8311</v>
      </c>
      <c r="AE190" s="174" t="s">
        <v>114</v>
      </c>
      <c r="AF190" s="174">
        <v>2</v>
      </c>
      <c r="AG190" s="189" t="s">
        <v>71</v>
      </c>
      <c r="AH190" s="160" t="s">
        <v>25</v>
      </c>
      <c r="AI190" s="175">
        <v>45002</v>
      </c>
      <c r="AJ190" s="174"/>
      <c r="AK190" s="174"/>
      <c r="AL190" s="155">
        <v>0</v>
      </c>
      <c r="AM190" s="155">
        <v>0</v>
      </c>
      <c r="AN190" s="155">
        <v>0</v>
      </c>
      <c r="AO190" s="155">
        <v>0</v>
      </c>
      <c r="AP190" s="155">
        <v>0</v>
      </c>
      <c r="AQ190" s="155">
        <v>0</v>
      </c>
      <c r="AR190" s="155">
        <v>0</v>
      </c>
      <c r="AS190" s="155">
        <v>0</v>
      </c>
    </row>
    <row r="191" spans="1:46" s="195" customFormat="1" ht="16.5" x14ac:dyDescent="0.3">
      <c r="A191" s="189">
        <v>900260832</v>
      </c>
      <c r="B191" s="192" t="s">
        <v>360</v>
      </c>
      <c r="C191" s="193">
        <v>44913</v>
      </c>
      <c r="D191" s="194">
        <v>44835</v>
      </c>
      <c r="E191" s="194">
        <v>44895</v>
      </c>
      <c r="F191" s="156">
        <v>38583500</v>
      </c>
      <c r="G191" s="157">
        <v>0</v>
      </c>
      <c r="H191" s="157">
        <v>0</v>
      </c>
      <c r="I191" s="157">
        <v>0</v>
      </c>
      <c r="J191" s="158">
        <v>33397230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  <c r="Q191" s="157">
        <v>0</v>
      </c>
      <c r="R191" s="158">
        <v>0</v>
      </c>
      <c r="S191" s="159">
        <v>0</v>
      </c>
      <c r="T191" s="158">
        <v>0</v>
      </c>
      <c r="U191" s="158">
        <v>0</v>
      </c>
      <c r="V191" s="158">
        <v>0</v>
      </c>
      <c r="W191" s="158">
        <v>5186270</v>
      </c>
      <c r="X191" s="155">
        <f t="shared" si="10"/>
        <v>0</v>
      </c>
      <c r="Y191" s="158">
        <v>0</v>
      </c>
      <c r="Z191" s="158">
        <v>0</v>
      </c>
      <c r="AA191" s="157">
        <f t="shared" si="11"/>
        <v>0</v>
      </c>
      <c r="AB191" s="155">
        <f t="shared" si="12"/>
        <v>38583500</v>
      </c>
      <c r="AC191" s="167" t="s">
        <v>19</v>
      </c>
      <c r="AD191" s="161">
        <v>8316</v>
      </c>
      <c r="AE191" s="174" t="s">
        <v>114</v>
      </c>
      <c r="AF191" s="174">
        <v>2</v>
      </c>
      <c r="AG191" s="189" t="s">
        <v>71</v>
      </c>
      <c r="AH191" s="160" t="s">
        <v>25</v>
      </c>
      <c r="AI191" s="175">
        <v>45003</v>
      </c>
      <c r="AJ191" s="174"/>
      <c r="AK191" s="174"/>
      <c r="AL191" s="155">
        <v>0</v>
      </c>
      <c r="AM191" s="155">
        <v>0</v>
      </c>
      <c r="AN191" s="155">
        <v>0</v>
      </c>
      <c r="AO191" s="155">
        <v>0</v>
      </c>
      <c r="AP191" s="155">
        <v>0</v>
      </c>
      <c r="AQ191" s="155">
        <v>0</v>
      </c>
      <c r="AR191" s="155">
        <v>0</v>
      </c>
      <c r="AS191" s="155">
        <v>33397230</v>
      </c>
    </row>
    <row r="192" spans="1:46" customFormat="1" ht="15" x14ac:dyDescent="0.25">
      <c r="A192" s="189">
        <v>890102768</v>
      </c>
      <c r="B192" s="174" t="s">
        <v>113</v>
      </c>
      <c r="C192" s="196">
        <v>44910</v>
      </c>
      <c r="D192" s="196">
        <v>41791</v>
      </c>
      <c r="E192" s="196">
        <v>44895</v>
      </c>
      <c r="F192" s="155">
        <v>15661053657.200001</v>
      </c>
      <c r="G192" s="155">
        <v>62177629</v>
      </c>
      <c r="H192" s="155">
        <v>0</v>
      </c>
      <c r="I192" s="155">
        <v>0</v>
      </c>
      <c r="J192" s="155">
        <v>6757946453.9899998</v>
      </c>
      <c r="K192" s="155">
        <v>92311511</v>
      </c>
      <c r="L192" s="155">
        <v>628905921.75</v>
      </c>
      <c r="M192" s="155">
        <v>1124297293.8</v>
      </c>
      <c r="N192" s="155">
        <v>1221067503</v>
      </c>
      <c r="O192" s="155">
        <v>0</v>
      </c>
      <c r="P192" s="155">
        <v>0</v>
      </c>
      <c r="Q192" s="155">
        <v>1553764695</v>
      </c>
      <c r="R192" s="155">
        <v>0</v>
      </c>
      <c r="S192" s="155">
        <v>1677610433</v>
      </c>
      <c r="T192" s="155">
        <v>828696965</v>
      </c>
      <c r="U192" s="155">
        <v>5679485</v>
      </c>
      <c r="V192" s="155">
        <v>503468139.39999998</v>
      </c>
      <c r="W192" s="155">
        <v>1205127627.2600021</v>
      </c>
      <c r="X192" s="155">
        <f t="shared" si="10"/>
        <v>0</v>
      </c>
      <c r="Y192" s="155">
        <v>0</v>
      </c>
      <c r="Z192" s="155">
        <v>432919273</v>
      </c>
      <c r="AA192" s="155">
        <f>+Y192+Z192</f>
        <v>432919273</v>
      </c>
      <c r="AB192" s="155">
        <f>+F192-AA192</f>
        <v>15228134384.200001</v>
      </c>
      <c r="AC192" s="167" t="s">
        <v>55</v>
      </c>
      <c r="AD192" s="197">
        <v>8286</v>
      </c>
      <c r="AE192" s="155" t="s">
        <v>102</v>
      </c>
      <c r="AF192" s="155">
        <v>2</v>
      </c>
      <c r="AG192" s="198" t="s">
        <v>71</v>
      </c>
      <c r="AH192" s="155" t="s">
        <v>25</v>
      </c>
      <c r="AI192" s="199">
        <v>45000</v>
      </c>
      <c r="AJ192" s="198" t="s">
        <v>61</v>
      </c>
      <c r="AK192" s="155"/>
      <c r="AL192" s="155">
        <v>0</v>
      </c>
      <c r="AM192" s="155">
        <v>0</v>
      </c>
      <c r="AN192" s="155">
        <v>0</v>
      </c>
      <c r="AO192" s="155">
        <v>0</v>
      </c>
      <c r="AP192" s="155">
        <v>43643943</v>
      </c>
      <c r="AQ192" s="155">
        <v>972933204</v>
      </c>
      <c r="AR192" s="155">
        <v>1177590805</v>
      </c>
      <c r="AS192" s="155">
        <v>4563778501.9899998</v>
      </c>
      <c r="AT192" s="163"/>
    </row>
    <row r="193" spans="1:46" customFormat="1" ht="15" x14ac:dyDescent="0.25">
      <c r="A193" s="189">
        <v>900718172</v>
      </c>
      <c r="B193" s="174" t="s">
        <v>361</v>
      </c>
      <c r="C193" s="196">
        <v>44914</v>
      </c>
      <c r="D193" s="196">
        <v>42979</v>
      </c>
      <c r="E193" s="196">
        <v>44865</v>
      </c>
      <c r="F193" s="155">
        <v>8680390882.1000004</v>
      </c>
      <c r="G193" s="155">
        <v>8509421.790000001</v>
      </c>
      <c r="H193" s="155">
        <v>0</v>
      </c>
      <c r="I193" s="155">
        <v>0</v>
      </c>
      <c r="J193" s="155">
        <v>1925100777.45</v>
      </c>
      <c r="K193" s="155">
        <v>0</v>
      </c>
      <c r="L193" s="155">
        <v>105128451.95999999</v>
      </c>
      <c r="M193" s="155">
        <v>255244915.03999999</v>
      </c>
      <c r="N193" s="155">
        <v>168936</v>
      </c>
      <c r="O193" s="155">
        <v>0</v>
      </c>
      <c r="P193" s="155">
        <v>0</v>
      </c>
      <c r="Q193" s="155">
        <v>932065168</v>
      </c>
      <c r="R193" s="155">
        <v>0</v>
      </c>
      <c r="S193" s="155">
        <v>1275995656</v>
      </c>
      <c r="T193" s="155">
        <v>2165351286</v>
      </c>
      <c r="U193" s="155">
        <v>0</v>
      </c>
      <c r="V193" s="155">
        <v>196029108</v>
      </c>
      <c r="W193" s="155">
        <v>1816797161.8600006</v>
      </c>
      <c r="X193" s="155">
        <f t="shared" si="10"/>
        <v>0</v>
      </c>
      <c r="Y193" s="155">
        <v>0</v>
      </c>
      <c r="Z193" s="155">
        <v>19997378.199999999</v>
      </c>
      <c r="AA193" s="155">
        <v>19997378.199999999</v>
      </c>
      <c r="AB193" s="155">
        <f t="shared" ref="AB193:AB256" si="13">+F193-AA193</f>
        <v>8660393503.8999996</v>
      </c>
      <c r="AC193" s="167" t="s">
        <v>19</v>
      </c>
      <c r="AD193" s="197">
        <v>8325</v>
      </c>
      <c r="AE193" s="155" t="s">
        <v>102</v>
      </c>
      <c r="AF193" s="155">
        <v>2</v>
      </c>
      <c r="AG193" s="198" t="s">
        <v>71</v>
      </c>
      <c r="AH193" s="155" t="s">
        <v>25</v>
      </c>
      <c r="AI193" s="199">
        <v>45004</v>
      </c>
      <c r="AJ193" s="198" t="s">
        <v>61</v>
      </c>
      <c r="AK193" s="155"/>
      <c r="AL193" s="155">
        <v>0</v>
      </c>
      <c r="AM193" s="155">
        <v>0</v>
      </c>
      <c r="AN193" s="155">
        <v>0</v>
      </c>
      <c r="AO193" s="155">
        <v>0</v>
      </c>
      <c r="AP193" s="155">
        <v>8679362</v>
      </c>
      <c r="AQ193" s="155">
        <v>1046886996</v>
      </c>
      <c r="AR193" s="155">
        <v>119057717</v>
      </c>
      <c r="AS193" s="155">
        <v>750476702.45000005</v>
      </c>
      <c r="AT193" s="163"/>
    </row>
    <row r="194" spans="1:46" customFormat="1" ht="15" x14ac:dyDescent="0.25">
      <c r="A194" s="189">
        <v>890205361</v>
      </c>
      <c r="B194" s="174" t="s">
        <v>362</v>
      </c>
      <c r="C194" s="196">
        <v>44902</v>
      </c>
      <c r="D194" s="196">
        <v>42401</v>
      </c>
      <c r="E194" s="196">
        <v>44895</v>
      </c>
      <c r="F194" s="155">
        <v>7655749340.8000002</v>
      </c>
      <c r="G194" s="155">
        <v>683287</v>
      </c>
      <c r="H194" s="155">
        <v>0</v>
      </c>
      <c r="I194" s="155">
        <v>0</v>
      </c>
      <c r="J194" s="155">
        <v>1998640212.1600001</v>
      </c>
      <c r="K194" s="155">
        <v>0</v>
      </c>
      <c r="L194" s="155">
        <v>426493516.51999998</v>
      </c>
      <c r="M194" s="155">
        <v>453390342.51999998</v>
      </c>
      <c r="N194" s="155">
        <v>2644060</v>
      </c>
      <c r="O194" s="155">
        <v>0</v>
      </c>
      <c r="P194" s="155">
        <v>0</v>
      </c>
      <c r="Q194" s="155">
        <v>1639712418</v>
      </c>
      <c r="R194" s="155">
        <v>0</v>
      </c>
      <c r="S194" s="155">
        <v>2120040760</v>
      </c>
      <c r="T194" s="155">
        <v>645277124</v>
      </c>
      <c r="U194" s="155">
        <v>24495354</v>
      </c>
      <c r="V194" s="155">
        <v>146510963</v>
      </c>
      <c r="W194" s="155">
        <v>197861303.59999943</v>
      </c>
      <c r="X194" s="155">
        <f t="shared" ref="X194:X257" si="14">+F194-SUM(G194:W194)</f>
        <v>0</v>
      </c>
      <c r="Y194" s="155">
        <v>0</v>
      </c>
      <c r="Z194" s="155">
        <v>219747538</v>
      </c>
      <c r="AA194" s="155">
        <v>219747538</v>
      </c>
      <c r="AB194" s="155">
        <f t="shared" si="13"/>
        <v>7436001802.8000002</v>
      </c>
      <c r="AC194" s="167" t="s">
        <v>55</v>
      </c>
      <c r="AD194" s="197">
        <v>8116</v>
      </c>
      <c r="AE194" s="155" t="s">
        <v>102</v>
      </c>
      <c r="AF194" s="155">
        <v>2</v>
      </c>
      <c r="AG194" s="198" t="s">
        <v>71</v>
      </c>
      <c r="AH194" s="155" t="s">
        <v>25</v>
      </c>
      <c r="AI194" s="199">
        <v>44992</v>
      </c>
      <c r="AJ194" s="198" t="s">
        <v>61</v>
      </c>
      <c r="AK194" s="155"/>
      <c r="AL194" s="155">
        <v>0</v>
      </c>
      <c r="AM194" s="155">
        <v>0</v>
      </c>
      <c r="AN194" s="155">
        <v>0</v>
      </c>
      <c r="AO194" s="155">
        <v>0</v>
      </c>
      <c r="AP194" s="155">
        <v>371230172</v>
      </c>
      <c r="AQ194" s="155">
        <v>444309733</v>
      </c>
      <c r="AR194" s="155">
        <v>783629230</v>
      </c>
      <c r="AS194" s="155">
        <v>399471077.15999997</v>
      </c>
      <c r="AT194" s="163"/>
    </row>
    <row r="195" spans="1:46" customFormat="1" ht="15" x14ac:dyDescent="0.25">
      <c r="A195" s="189">
        <v>890212568</v>
      </c>
      <c r="B195" s="174" t="s">
        <v>363</v>
      </c>
      <c r="C195" s="196">
        <v>44910</v>
      </c>
      <c r="D195" s="196">
        <v>41122</v>
      </c>
      <c r="E195" s="196">
        <v>44895</v>
      </c>
      <c r="F195" s="155">
        <v>14263859480</v>
      </c>
      <c r="G195" s="155">
        <v>49820935</v>
      </c>
      <c r="H195" s="155">
        <v>0</v>
      </c>
      <c r="I195" s="155">
        <v>0</v>
      </c>
      <c r="J195" s="155">
        <v>5091448767</v>
      </c>
      <c r="K195" s="155">
        <v>58521232</v>
      </c>
      <c r="L195" s="155">
        <v>177692818.86000001</v>
      </c>
      <c r="M195" s="155">
        <v>516646276</v>
      </c>
      <c r="N195" s="155">
        <v>1702518166</v>
      </c>
      <c r="O195" s="155">
        <v>0</v>
      </c>
      <c r="P195" s="155">
        <v>0</v>
      </c>
      <c r="Q195" s="155">
        <v>714595111</v>
      </c>
      <c r="R195" s="155">
        <v>0</v>
      </c>
      <c r="S195" s="155">
        <v>1234944888</v>
      </c>
      <c r="T195" s="155">
        <v>310893510</v>
      </c>
      <c r="U195" s="155">
        <v>128523489</v>
      </c>
      <c r="V195" s="155">
        <v>75046365</v>
      </c>
      <c r="W195" s="155">
        <v>4203207922.1399994</v>
      </c>
      <c r="X195" s="155">
        <f t="shared" si="14"/>
        <v>0</v>
      </c>
      <c r="Y195" s="155">
        <v>0</v>
      </c>
      <c r="Z195" s="155">
        <v>50459221.670000002</v>
      </c>
      <c r="AA195" s="155">
        <v>50459221.670000002</v>
      </c>
      <c r="AB195" s="155">
        <f t="shared" si="13"/>
        <v>14213400258.33</v>
      </c>
      <c r="AC195" s="167" t="s">
        <v>19</v>
      </c>
      <c r="AD195" s="197">
        <v>8258</v>
      </c>
      <c r="AE195" s="155" t="s">
        <v>102</v>
      </c>
      <c r="AF195" s="155">
        <v>2</v>
      </c>
      <c r="AG195" s="198" t="s">
        <v>71</v>
      </c>
      <c r="AH195" s="155" t="s">
        <v>25</v>
      </c>
      <c r="AI195" s="199">
        <v>45000</v>
      </c>
      <c r="AJ195" s="198" t="s">
        <v>61</v>
      </c>
      <c r="AK195" s="155"/>
      <c r="AL195" s="155">
        <v>0</v>
      </c>
      <c r="AM195" s="155">
        <v>0</v>
      </c>
      <c r="AN195" s="155">
        <v>0</v>
      </c>
      <c r="AO195" s="155">
        <v>0</v>
      </c>
      <c r="AP195" s="155">
        <v>975082</v>
      </c>
      <c r="AQ195" s="155">
        <v>759046268</v>
      </c>
      <c r="AR195" s="155">
        <v>1672595690</v>
      </c>
      <c r="AS195" s="155">
        <v>2658831727</v>
      </c>
      <c r="AT195" s="163"/>
    </row>
    <row r="196" spans="1:46" customFormat="1" ht="15" x14ac:dyDescent="0.25">
      <c r="A196" s="189">
        <v>800254132</v>
      </c>
      <c r="B196" s="174" t="s">
        <v>364</v>
      </c>
      <c r="C196" s="196">
        <v>44921</v>
      </c>
      <c r="D196" s="196">
        <v>42948</v>
      </c>
      <c r="E196" s="196">
        <v>44895</v>
      </c>
      <c r="F196" s="155">
        <v>5389707729.6700001</v>
      </c>
      <c r="G196" s="155">
        <v>18739923.149999999</v>
      </c>
      <c r="H196" s="155">
        <v>0</v>
      </c>
      <c r="I196" s="155">
        <v>0</v>
      </c>
      <c r="J196" s="155">
        <v>3602570771.3199997</v>
      </c>
      <c r="K196" s="155">
        <v>345332</v>
      </c>
      <c r="L196" s="155">
        <v>39936963</v>
      </c>
      <c r="M196" s="155">
        <v>300531004.56</v>
      </c>
      <c r="N196" s="155">
        <v>8243552</v>
      </c>
      <c r="O196" s="155">
        <v>0</v>
      </c>
      <c r="P196" s="155">
        <v>18900</v>
      </c>
      <c r="Q196" s="155">
        <v>234117527</v>
      </c>
      <c r="R196" s="155">
        <v>0</v>
      </c>
      <c r="S196" s="155">
        <v>298081007</v>
      </c>
      <c r="T196" s="155">
        <v>69073504</v>
      </c>
      <c r="U196" s="155">
        <v>891484</v>
      </c>
      <c r="V196" s="155">
        <v>1779791</v>
      </c>
      <c r="W196" s="155">
        <v>815377970.64000034</v>
      </c>
      <c r="X196" s="155">
        <f t="shared" si="14"/>
        <v>0</v>
      </c>
      <c r="Y196" s="155">
        <v>0</v>
      </c>
      <c r="Z196" s="155">
        <v>1086337</v>
      </c>
      <c r="AA196" s="155">
        <v>1086337</v>
      </c>
      <c r="AB196" s="155">
        <f t="shared" si="13"/>
        <v>5388621392.6700001</v>
      </c>
      <c r="AC196" s="167" t="s">
        <v>59</v>
      </c>
      <c r="AD196" s="197">
        <v>8426</v>
      </c>
      <c r="AE196" s="155" t="s">
        <v>102</v>
      </c>
      <c r="AF196" s="155">
        <v>2</v>
      </c>
      <c r="AG196" s="198" t="s">
        <v>71</v>
      </c>
      <c r="AH196" s="155" t="s">
        <v>25</v>
      </c>
      <c r="AI196" s="199">
        <v>45011</v>
      </c>
      <c r="AJ196" s="198" t="s">
        <v>61</v>
      </c>
      <c r="AK196" s="155"/>
      <c r="AL196" s="155">
        <v>0</v>
      </c>
      <c r="AM196" s="155">
        <v>0</v>
      </c>
      <c r="AN196" s="155">
        <v>0</v>
      </c>
      <c r="AO196" s="155">
        <v>0</v>
      </c>
      <c r="AP196" s="155">
        <v>653632091</v>
      </c>
      <c r="AQ196" s="155">
        <v>1322255942</v>
      </c>
      <c r="AR196" s="155">
        <v>1245375550</v>
      </c>
      <c r="AS196" s="155">
        <v>381307188.31999999</v>
      </c>
      <c r="AT196" s="163"/>
    </row>
    <row r="197" spans="1:46" customFormat="1" ht="15" x14ac:dyDescent="0.25">
      <c r="A197" s="189">
        <v>891800570</v>
      </c>
      <c r="B197" s="174" t="s">
        <v>365</v>
      </c>
      <c r="C197" s="196">
        <v>44902</v>
      </c>
      <c r="D197" s="196">
        <v>41426</v>
      </c>
      <c r="E197" s="196">
        <v>44895</v>
      </c>
      <c r="F197" s="155">
        <v>1684712741.99</v>
      </c>
      <c r="G197" s="155">
        <v>499895</v>
      </c>
      <c r="H197" s="155">
        <v>0</v>
      </c>
      <c r="I197" s="155">
        <v>0</v>
      </c>
      <c r="J197" s="155">
        <v>839341668</v>
      </c>
      <c r="K197" s="155">
        <v>0</v>
      </c>
      <c r="L197" s="155">
        <v>97500</v>
      </c>
      <c r="M197" s="155">
        <v>3253686</v>
      </c>
      <c r="N197" s="155">
        <v>31353731</v>
      </c>
      <c r="O197" s="155">
        <v>0</v>
      </c>
      <c r="P197" s="155">
        <v>0</v>
      </c>
      <c r="Q197" s="155">
        <v>168534466</v>
      </c>
      <c r="R197" s="155">
        <v>0</v>
      </c>
      <c r="S197" s="155">
        <v>160924412</v>
      </c>
      <c r="T197" s="155">
        <v>129275531</v>
      </c>
      <c r="U197" s="155">
        <v>4144889</v>
      </c>
      <c r="V197" s="155">
        <v>128291614</v>
      </c>
      <c r="W197" s="155">
        <v>218995349.99000001</v>
      </c>
      <c r="X197" s="155">
        <f t="shared" si="14"/>
        <v>0</v>
      </c>
      <c r="Y197" s="155">
        <v>0</v>
      </c>
      <c r="Z197" s="155">
        <v>2049768</v>
      </c>
      <c r="AA197" s="155">
        <v>2049768</v>
      </c>
      <c r="AB197" s="155">
        <f t="shared" si="13"/>
        <v>1682662973.99</v>
      </c>
      <c r="AC197" s="167" t="s">
        <v>56</v>
      </c>
      <c r="AD197" s="197">
        <v>8091</v>
      </c>
      <c r="AE197" s="155" t="s">
        <v>102</v>
      </c>
      <c r="AF197" s="155">
        <v>2</v>
      </c>
      <c r="AG197" s="198" t="s">
        <v>71</v>
      </c>
      <c r="AH197" s="155" t="s">
        <v>25</v>
      </c>
      <c r="AI197" s="199">
        <v>44992</v>
      </c>
      <c r="AJ197" s="198" t="s">
        <v>61</v>
      </c>
      <c r="AK197" s="155"/>
      <c r="AL197" s="155">
        <v>0</v>
      </c>
      <c r="AM197" s="155">
        <v>0</v>
      </c>
      <c r="AN197" s="155">
        <v>0</v>
      </c>
      <c r="AO197" s="155">
        <v>0</v>
      </c>
      <c r="AP197" s="155">
        <v>172197384</v>
      </c>
      <c r="AQ197" s="155">
        <v>432359245</v>
      </c>
      <c r="AR197" s="155">
        <v>51504323</v>
      </c>
      <c r="AS197" s="155">
        <v>183280716</v>
      </c>
      <c r="AT197" s="163"/>
    </row>
    <row r="198" spans="1:46" customFormat="1" ht="15" x14ac:dyDescent="0.25">
      <c r="A198" s="189">
        <v>800037021</v>
      </c>
      <c r="B198" s="174" t="s">
        <v>366</v>
      </c>
      <c r="C198" s="196">
        <v>44922</v>
      </c>
      <c r="D198" s="196">
        <v>43252</v>
      </c>
      <c r="E198" s="196">
        <v>44895</v>
      </c>
      <c r="F198" s="155">
        <v>1468281226.5</v>
      </c>
      <c r="G198" s="155">
        <v>0</v>
      </c>
      <c r="H198" s="155">
        <v>0</v>
      </c>
      <c r="I198" s="155">
        <v>0</v>
      </c>
      <c r="J198" s="155">
        <v>339791121.50999999</v>
      </c>
      <c r="K198" s="155">
        <v>320</v>
      </c>
      <c r="L198" s="155">
        <v>88443</v>
      </c>
      <c r="M198" s="155">
        <v>459097</v>
      </c>
      <c r="N198" s="155">
        <v>13319123</v>
      </c>
      <c r="O198" s="155">
        <v>0</v>
      </c>
      <c r="P198" s="155">
        <v>0</v>
      </c>
      <c r="Q198" s="155">
        <v>484195558.49000001</v>
      </c>
      <c r="R198" s="155">
        <v>0</v>
      </c>
      <c r="S198" s="155">
        <v>189790591</v>
      </c>
      <c r="T198" s="155">
        <v>14060023</v>
      </c>
      <c r="U198" s="155">
        <v>0</v>
      </c>
      <c r="V198" s="155">
        <v>20862531.98</v>
      </c>
      <c r="W198" s="155">
        <v>405714417.51999998</v>
      </c>
      <c r="X198" s="155">
        <f t="shared" si="14"/>
        <v>0</v>
      </c>
      <c r="Y198" s="155">
        <v>0</v>
      </c>
      <c r="Z198" s="155">
        <v>1646962</v>
      </c>
      <c r="AA198" s="155">
        <v>1646962</v>
      </c>
      <c r="AB198" s="155">
        <f t="shared" si="13"/>
        <v>1466634264.5</v>
      </c>
      <c r="AC198" s="167" t="s">
        <v>56</v>
      </c>
      <c r="AD198" s="197">
        <v>8429</v>
      </c>
      <c r="AE198" s="155" t="s">
        <v>102</v>
      </c>
      <c r="AF198" s="155">
        <v>2</v>
      </c>
      <c r="AG198" s="198" t="s">
        <v>71</v>
      </c>
      <c r="AH198" s="155" t="s">
        <v>25</v>
      </c>
      <c r="AI198" s="199">
        <v>45012</v>
      </c>
      <c r="AJ198" s="198" t="s">
        <v>61</v>
      </c>
      <c r="AK198" s="155"/>
      <c r="AL198" s="155">
        <v>0</v>
      </c>
      <c r="AM198" s="155">
        <v>0</v>
      </c>
      <c r="AN198" s="155">
        <v>0</v>
      </c>
      <c r="AO198" s="155">
        <v>0</v>
      </c>
      <c r="AP198" s="155">
        <v>190502752</v>
      </c>
      <c r="AQ198" s="155">
        <v>52794430.090000004</v>
      </c>
      <c r="AR198" s="155">
        <v>7834576</v>
      </c>
      <c r="AS198" s="155">
        <v>88659363.390000001</v>
      </c>
      <c r="AT198" s="163"/>
    </row>
    <row r="199" spans="1:46" customFormat="1" ht="15" x14ac:dyDescent="0.25">
      <c r="A199" s="189">
        <v>900979320</v>
      </c>
      <c r="B199" s="174" t="s">
        <v>367</v>
      </c>
      <c r="C199" s="196">
        <v>44900</v>
      </c>
      <c r="D199" s="196">
        <v>44075</v>
      </c>
      <c r="E199" s="196">
        <v>44895</v>
      </c>
      <c r="F199" s="155">
        <v>1455004250.27</v>
      </c>
      <c r="G199" s="155">
        <v>614111.27</v>
      </c>
      <c r="H199" s="155">
        <v>0</v>
      </c>
      <c r="I199" s="155">
        <v>0</v>
      </c>
      <c r="J199" s="155">
        <v>442463848.73000002</v>
      </c>
      <c r="K199" s="155">
        <v>0</v>
      </c>
      <c r="L199" s="155">
        <v>9813078</v>
      </c>
      <c r="M199" s="155">
        <v>74075399</v>
      </c>
      <c r="N199" s="155">
        <v>0</v>
      </c>
      <c r="O199" s="155">
        <v>0</v>
      </c>
      <c r="P199" s="155">
        <v>0</v>
      </c>
      <c r="Q199" s="155">
        <v>177108256</v>
      </c>
      <c r="R199" s="155">
        <v>0</v>
      </c>
      <c r="S199" s="155">
        <v>97827885</v>
      </c>
      <c r="T199" s="155">
        <v>129738483</v>
      </c>
      <c r="U199" s="155">
        <v>145387175</v>
      </c>
      <c r="V199" s="155">
        <v>247646342.81999999</v>
      </c>
      <c r="W199" s="155">
        <v>130329671.45000005</v>
      </c>
      <c r="X199" s="155">
        <f t="shared" si="14"/>
        <v>0</v>
      </c>
      <c r="Y199" s="155">
        <v>0</v>
      </c>
      <c r="Z199" s="155">
        <v>0</v>
      </c>
      <c r="AA199" s="155">
        <v>0</v>
      </c>
      <c r="AB199" s="155">
        <f t="shared" si="13"/>
        <v>1455004250.27</v>
      </c>
      <c r="AC199" s="167" t="s">
        <v>41</v>
      </c>
      <c r="AD199" s="197">
        <v>8045</v>
      </c>
      <c r="AE199" s="155" t="s">
        <v>102</v>
      </c>
      <c r="AF199" s="155">
        <v>2</v>
      </c>
      <c r="AG199" s="198" t="s">
        <v>71</v>
      </c>
      <c r="AH199" s="155" t="s">
        <v>25</v>
      </c>
      <c r="AI199" s="199">
        <v>44990</v>
      </c>
      <c r="AJ199" s="198" t="s">
        <v>61</v>
      </c>
      <c r="AK199" s="155"/>
      <c r="AL199" s="155">
        <v>0</v>
      </c>
      <c r="AM199" s="155">
        <v>0</v>
      </c>
      <c r="AN199" s="155">
        <v>0</v>
      </c>
      <c r="AO199" s="155">
        <v>0</v>
      </c>
      <c r="AP199" s="155">
        <v>64451277</v>
      </c>
      <c r="AQ199" s="155">
        <v>100199596</v>
      </c>
      <c r="AR199" s="155">
        <v>144858450</v>
      </c>
      <c r="AS199" s="155">
        <v>132954525.73</v>
      </c>
      <c r="AT199" s="163"/>
    </row>
    <row r="200" spans="1:46" customFormat="1" ht="15" x14ac:dyDescent="0.25">
      <c r="A200" s="189">
        <v>900588182</v>
      </c>
      <c r="B200" s="174" t="s">
        <v>368</v>
      </c>
      <c r="C200" s="196">
        <v>44912</v>
      </c>
      <c r="D200" s="196">
        <v>43586</v>
      </c>
      <c r="E200" s="196">
        <v>44834</v>
      </c>
      <c r="F200" s="155">
        <v>34743294</v>
      </c>
      <c r="G200" s="155">
        <v>4058094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155">
        <v>0</v>
      </c>
      <c r="O200" s="155">
        <v>0</v>
      </c>
      <c r="P200" s="155">
        <v>0</v>
      </c>
      <c r="Q200" s="155">
        <v>0</v>
      </c>
      <c r="R200" s="155">
        <v>0</v>
      </c>
      <c r="S200" s="155">
        <v>6174683</v>
      </c>
      <c r="T200" s="155">
        <v>7307423</v>
      </c>
      <c r="U200" s="155">
        <v>0</v>
      </c>
      <c r="V200" s="155">
        <v>0</v>
      </c>
      <c r="W200" s="155">
        <v>17203094</v>
      </c>
      <c r="X200" s="155">
        <f t="shared" si="14"/>
        <v>0</v>
      </c>
      <c r="Y200" s="155">
        <v>0</v>
      </c>
      <c r="Z200" s="155">
        <v>0</v>
      </c>
      <c r="AA200" s="155">
        <v>0</v>
      </c>
      <c r="AB200" s="155">
        <f t="shared" si="13"/>
        <v>34743294</v>
      </c>
      <c r="AC200" s="167" t="s">
        <v>19</v>
      </c>
      <c r="AD200" s="197">
        <v>8292</v>
      </c>
      <c r="AE200" s="155" t="s">
        <v>102</v>
      </c>
      <c r="AF200" s="155">
        <v>2</v>
      </c>
      <c r="AG200" s="198" t="s">
        <v>71</v>
      </c>
      <c r="AH200" s="155" t="s">
        <v>25</v>
      </c>
      <c r="AI200" s="199">
        <v>44986</v>
      </c>
      <c r="AJ200" s="198" t="s">
        <v>61</v>
      </c>
      <c r="AK200" s="155"/>
      <c r="AL200" s="155">
        <v>0</v>
      </c>
      <c r="AM200" s="155">
        <v>0</v>
      </c>
      <c r="AN200" s="155">
        <v>0</v>
      </c>
      <c r="AO200" s="155">
        <v>0</v>
      </c>
      <c r="AP200" s="155">
        <v>0</v>
      </c>
      <c r="AQ200" s="155">
        <v>0</v>
      </c>
      <c r="AR200" s="155">
        <v>0</v>
      </c>
      <c r="AS200" s="155">
        <v>0</v>
      </c>
      <c r="AT200" s="163"/>
    </row>
    <row r="201" spans="1:46" customFormat="1" ht="15" x14ac:dyDescent="0.25">
      <c r="A201" s="189">
        <v>901146885</v>
      </c>
      <c r="B201" s="174" t="s">
        <v>369</v>
      </c>
      <c r="C201" s="196">
        <v>44923</v>
      </c>
      <c r="D201" s="196">
        <v>43466</v>
      </c>
      <c r="E201" s="196">
        <v>44834</v>
      </c>
      <c r="F201" s="155">
        <v>215038988.81</v>
      </c>
      <c r="G201" s="155">
        <v>0</v>
      </c>
      <c r="H201" s="155">
        <v>0</v>
      </c>
      <c r="I201" s="155">
        <v>0</v>
      </c>
      <c r="J201" s="155">
        <v>983600</v>
      </c>
      <c r="K201" s="155">
        <v>0</v>
      </c>
      <c r="L201" s="155">
        <v>0</v>
      </c>
      <c r="M201" s="155">
        <v>0</v>
      </c>
      <c r="N201" s="155">
        <v>0</v>
      </c>
      <c r="O201" s="155">
        <v>0</v>
      </c>
      <c r="P201" s="155">
        <v>0</v>
      </c>
      <c r="Q201" s="155">
        <v>5930364</v>
      </c>
      <c r="R201" s="155">
        <v>0</v>
      </c>
      <c r="S201" s="155">
        <v>68400</v>
      </c>
      <c r="T201" s="155">
        <v>135507857</v>
      </c>
      <c r="U201" s="155">
        <v>0</v>
      </c>
      <c r="V201" s="155">
        <v>1068036</v>
      </c>
      <c r="W201" s="155">
        <v>71480731.810000002</v>
      </c>
      <c r="X201" s="155">
        <f t="shared" si="14"/>
        <v>0</v>
      </c>
      <c r="Y201" s="155">
        <v>0</v>
      </c>
      <c r="Z201" s="155">
        <v>0</v>
      </c>
      <c r="AA201" s="155">
        <v>0</v>
      </c>
      <c r="AB201" s="155">
        <f t="shared" si="13"/>
        <v>215038988.81</v>
      </c>
      <c r="AC201" s="167" t="s">
        <v>19</v>
      </c>
      <c r="AD201" s="197">
        <v>8454</v>
      </c>
      <c r="AE201" s="155" t="s">
        <v>102</v>
      </c>
      <c r="AF201" s="155">
        <v>2</v>
      </c>
      <c r="AG201" s="198" t="s">
        <v>71</v>
      </c>
      <c r="AH201" s="155" t="s">
        <v>25</v>
      </c>
      <c r="AI201" s="199">
        <v>45008</v>
      </c>
      <c r="AJ201" s="198" t="s">
        <v>61</v>
      </c>
      <c r="AK201" s="155"/>
      <c r="AL201" s="155">
        <v>0</v>
      </c>
      <c r="AM201" s="155">
        <v>0</v>
      </c>
      <c r="AN201" s="155">
        <v>0</v>
      </c>
      <c r="AO201" s="155">
        <v>0</v>
      </c>
      <c r="AP201" s="155">
        <v>983600</v>
      </c>
      <c r="AQ201" s="155">
        <v>0</v>
      </c>
      <c r="AR201" s="155">
        <v>0</v>
      </c>
      <c r="AS201" s="155">
        <v>0</v>
      </c>
      <c r="AT201" s="163"/>
    </row>
    <row r="202" spans="1:46" customFormat="1" ht="15" x14ac:dyDescent="0.25">
      <c r="A202" s="189">
        <v>900004059</v>
      </c>
      <c r="B202" s="174" t="s">
        <v>370</v>
      </c>
      <c r="C202" s="196">
        <v>44899</v>
      </c>
      <c r="D202" s="196">
        <v>41153</v>
      </c>
      <c r="E202" s="196">
        <v>44865</v>
      </c>
      <c r="F202" s="155">
        <v>127287492</v>
      </c>
      <c r="G202" s="155">
        <v>286833</v>
      </c>
      <c r="H202" s="155">
        <v>0</v>
      </c>
      <c r="I202" s="155">
        <v>0</v>
      </c>
      <c r="J202" s="155">
        <v>5984455</v>
      </c>
      <c r="K202" s="155">
        <v>0</v>
      </c>
      <c r="L202" s="155">
        <v>0</v>
      </c>
      <c r="M202" s="155">
        <v>22544</v>
      </c>
      <c r="N202" s="155">
        <v>5945957</v>
      </c>
      <c r="O202" s="155">
        <v>0</v>
      </c>
      <c r="P202" s="155">
        <v>0</v>
      </c>
      <c r="Q202" s="155">
        <v>3649869</v>
      </c>
      <c r="R202" s="155">
        <v>0</v>
      </c>
      <c r="S202" s="155">
        <v>23236509</v>
      </c>
      <c r="T202" s="155">
        <v>36834217</v>
      </c>
      <c r="U202" s="155">
        <v>0</v>
      </c>
      <c r="V202" s="155">
        <v>2343327</v>
      </c>
      <c r="W202" s="155">
        <v>48983781</v>
      </c>
      <c r="X202" s="155">
        <f t="shared" si="14"/>
        <v>0</v>
      </c>
      <c r="Y202" s="155">
        <v>0</v>
      </c>
      <c r="Z202" s="155">
        <v>0</v>
      </c>
      <c r="AA202" s="155">
        <v>0</v>
      </c>
      <c r="AB202" s="155">
        <f t="shared" si="13"/>
        <v>127287492</v>
      </c>
      <c r="AC202" s="167" t="s">
        <v>56</v>
      </c>
      <c r="AD202" s="197">
        <v>8021</v>
      </c>
      <c r="AE202" s="155" t="s">
        <v>102</v>
      </c>
      <c r="AF202" s="155">
        <v>2</v>
      </c>
      <c r="AG202" s="198" t="s">
        <v>71</v>
      </c>
      <c r="AH202" s="155" t="s">
        <v>25</v>
      </c>
      <c r="AI202" s="199">
        <v>44994</v>
      </c>
      <c r="AJ202" s="198" t="s">
        <v>61</v>
      </c>
      <c r="AK202" s="155"/>
      <c r="AL202" s="155">
        <v>0</v>
      </c>
      <c r="AM202" s="155">
        <v>0</v>
      </c>
      <c r="AN202" s="155">
        <v>0</v>
      </c>
      <c r="AO202" s="155">
        <v>0</v>
      </c>
      <c r="AP202" s="155">
        <v>0</v>
      </c>
      <c r="AQ202" s="155">
        <v>5891855</v>
      </c>
      <c r="AR202" s="155">
        <v>0</v>
      </c>
      <c r="AS202" s="155">
        <v>92600</v>
      </c>
      <c r="AT202" s="163"/>
    </row>
    <row r="203" spans="1:46" customFormat="1" ht="15" x14ac:dyDescent="0.25">
      <c r="A203" s="189">
        <v>900066797</v>
      </c>
      <c r="B203" s="174" t="s">
        <v>371</v>
      </c>
      <c r="C203" s="196">
        <v>44925</v>
      </c>
      <c r="D203" s="196">
        <v>42217</v>
      </c>
      <c r="E203" s="196">
        <v>44895</v>
      </c>
      <c r="F203" s="155">
        <v>105554789</v>
      </c>
      <c r="G203" s="155">
        <v>0</v>
      </c>
      <c r="H203" s="155">
        <v>0</v>
      </c>
      <c r="I203" s="155">
        <v>0</v>
      </c>
      <c r="J203" s="155">
        <v>40073622</v>
      </c>
      <c r="K203" s="155">
        <v>0</v>
      </c>
      <c r="L203" s="155">
        <v>0</v>
      </c>
      <c r="M203" s="155">
        <v>0</v>
      </c>
      <c r="N203" s="155">
        <v>0</v>
      </c>
      <c r="O203" s="155">
        <v>0</v>
      </c>
      <c r="P203" s="155">
        <v>0</v>
      </c>
      <c r="Q203" s="155">
        <v>60000</v>
      </c>
      <c r="R203" s="155">
        <v>0</v>
      </c>
      <c r="S203" s="155">
        <v>16450706</v>
      </c>
      <c r="T203" s="155">
        <v>19620789</v>
      </c>
      <c r="U203" s="155">
        <v>0</v>
      </c>
      <c r="V203" s="155">
        <v>1780678</v>
      </c>
      <c r="W203" s="155">
        <v>27568994</v>
      </c>
      <c r="X203" s="155">
        <f t="shared" si="14"/>
        <v>0</v>
      </c>
      <c r="Y203" s="155">
        <v>0</v>
      </c>
      <c r="Z203" s="155">
        <v>0</v>
      </c>
      <c r="AA203" s="155">
        <v>0</v>
      </c>
      <c r="AB203" s="155">
        <f t="shared" si="13"/>
        <v>105554789</v>
      </c>
      <c r="AC203" s="167" t="s">
        <v>19</v>
      </c>
      <c r="AD203" s="197">
        <v>8471</v>
      </c>
      <c r="AE203" s="155" t="s">
        <v>102</v>
      </c>
      <c r="AF203" s="155">
        <v>2</v>
      </c>
      <c r="AG203" s="198" t="s">
        <v>71</v>
      </c>
      <c r="AH203" s="155" t="s">
        <v>25</v>
      </c>
      <c r="AI203" s="199">
        <v>44994</v>
      </c>
      <c r="AJ203" s="198" t="s">
        <v>61</v>
      </c>
      <c r="AK203" s="155"/>
      <c r="AL203" s="155">
        <v>0</v>
      </c>
      <c r="AM203" s="155">
        <v>0</v>
      </c>
      <c r="AN203" s="155">
        <v>0</v>
      </c>
      <c r="AO203" s="155">
        <v>0</v>
      </c>
      <c r="AP203" s="155">
        <v>21438009</v>
      </c>
      <c r="AQ203" s="155">
        <v>18635613</v>
      </c>
      <c r="AR203" s="155">
        <v>0</v>
      </c>
      <c r="AS203" s="155">
        <v>0</v>
      </c>
      <c r="AT203" s="163"/>
    </row>
    <row r="204" spans="1:46" customFormat="1" ht="15" x14ac:dyDescent="0.25">
      <c r="A204" s="189">
        <v>826000261</v>
      </c>
      <c r="B204" s="174" t="s">
        <v>372</v>
      </c>
      <c r="C204" s="196">
        <v>44912</v>
      </c>
      <c r="D204" s="196">
        <v>43770</v>
      </c>
      <c r="E204" s="196">
        <v>44895</v>
      </c>
      <c r="F204" s="155">
        <v>809935961.07000005</v>
      </c>
      <c r="G204" s="155">
        <v>5809013.3561000004</v>
      </c>
      <c r="H204" s="155">
        <v>0</v>
      </c>
      <c r="I204" s="155">
        <v>0</v>
      </c>
      <c r="J204" s="155">
        <v>322871021.18000001</v>
      </c>
      <c r="K204" s="155">
        <v>0</v>
      </c>
      <c r="L204" s="155">
        <v>6835019</v>
      </c>
      <c r="M204" s="155">
        <v>39565324</v>
      </c>
      <c r="N204" s="155">
        <v>0</v>
      </c>
      <c r="O204" s="155">
        <v>0</v>
      </c>
      <c r="P204" s="155">
        <v>0</v>
      </c>
      <c r="Q204" s="155">
        <v>78685340</v>
      </c>
      <c r="R204" s="155">
        <v>0</v>
      </c>
      <c r="S204" s="155">
        <v>41400</v>
      </c>
      <c r="T204" s="155">
        <v>13641600</v>
      </c>
      <c r="U204" s="155">
        <v>40400</v>
      </c>
      <c r="V204" s="155">
        <v>46118928</v>
      </c>
      <c r="W204" s="155">
        <v>296327915.53390002</v>
      </c>
      <c r="X204" s="155">
        <f t="shared" si="14"/>
        <v>0</v>
      </c>
      <c r="Y204" s="155">
        <v>0</v>
      </c>
      <c r="Z204" s="155">
        <v>26620</v>
      </c>
      <c r="AA204" s="155">
        <v>26620</v>
      </c>
      <c r="AB204" s="155">
        <f t="shared" si="13"/>
        <v>809909341.07000005</v>
      </c>
      <c r="AC204" s="167" t="s">
        <v>41</v>
      </c>
      <c r="AD204" s="197">
        <v>8294</v>
      </c>
      <c r="AE204" s="155" t="s">
        <v>102</v>
      </c>
      <c r="AF204" s="155">
        <v>2</v>
      </c>
      <c r="AG204" s="198" t="s">
        <v>71</v>
      </c>
      <c r="AH204" s="155" t="s">
        <v>25</v>
      </c>
      <c r="AI204" s="199">
        <v>44986</v>
      </c>
      <c r="AJ204" s="198" t="s">
        <v>61</v>
      </c>
      <c r="AK204" s="155"/>
      <c r="AL204" s="155">
        <v>0</v>
      </c>
      <c r="AM204" s="155">
        <v>0</v>
      </c>
      <c r="AN204" s="155">
        <v>0</v>
      </c>
      <c r="AO204" s="155">
        <v>0</v>
      </c>
      <c r="AP204" s="155">
        <v>5041581</v>
      </c>
      <c r="AQ204" s="155">
        <v>75801560</v>
      </c>
      <c r="AR204" s="155">
        <v>133692274</v>
      </c>
      <c r="AS204" s="155">
        <v>108335606.18000001</v>
      </c>
      <c r="AT204" s="163"/>
    </row>
    <row r="205" spans="1:46" customFormat="1" ht="15" x14ac:dyDescent="0.25">
      <c r="A205" s="189">
        <v>900848340</v>
      </c>
      <c r="B205" s="174" t="s">
        <v>373</v>
      </c>
      <c r="C205" s="196">
        <v>44900</v>
      </c>
      <c r="D205" s="196">
        <v>42767</v>
      </c>
      <c r="E205" s="196">
        <v>44895</v>
      </c>
      <c r="F205" s="155">
        <v>196760103</v>
      </c>
      <c r="G205" s="155">
        <v>23470</v>
      </c>
      <c r="H205" s="155">
        <v>0</v>
      </c>
      <c r="I205" s="155">
        <v>0</v>
      </c>
      <c r="J205" s="155">
        <v>69579881.460000008</v>
      </c>
      <c r="K205" s="155">
        <v>0</v>
      </c>
      <c r="L205" s="155">
        <v>0</v>
      </c>
      <c r="M205" s="155">
        <v>488386</v>
      </c>
      <c r="N205" s="155">
        <v>450299</v>
      </c>
      <c r="O205" s="155">
        <v>0</v>
      </c>
      <c r="P205" s="155">
        <v>0</v>
      </c>
      <c r="Q205" s="155">
        <v>33350793</v>
      </c>
      <c r="R205" s="155">
        <v>0</v>
      </c>
      <c r="S205" s="155">
        <v>26457538</v>
      </c>
      <c r="T205" s="155">
        <v>33239567.289999999</v>
      </c>
      <c r="U205" s="155">
        <v>1083287</v>
      </c>
      <c r="V205" s="155">
        <v>12721393</v>
      </c>
      <c r="W205" s="155">
        <v>19365488.25</v>
      </c>
      <c r="X205" s="155">
        <f t="shared" si="14"/>
        <v>0</v>
      </c>
      <c r="Y205" s="155">
        <v>0</v>
      </c>
      <c r="Z205" s="155">
        <v>0</v>
      </c>
      <c r="AA205" s="155">
        <v>0</v>
      </c>
      <c r="AB205" s="155">
        <f t="shared" si="13"/>
        <v>196760103</v>
      </c>
      <c r="AC205" s="167" t="s">
        <v>41</v>
      </c>
      <c r="AD205" s="197">
        <v>8051</v>
      </c>
      <c r="AE205" s="155" t="s">
        <v>102</v>
      </c>
      <c r="AF205" s="155">
        <v>2</v>
      </c>
      <c r="AG205" s="198" t="s">
        <v>71</v>
      </c>
      <c r="AH205" s="155" t="s">
        <v>25</v>
      </c>
      <c r="AI205" s="199">
        <v>44991</v>
      </c>
      <c r="AJ205" s="198" t="s">
        <v>61</v>
      </c>
      <c r="AK205" s="155"/>
      <c r="AL205" s="155">
        <v>0</v>
      </c>
      <c r="AM205" s="155">
        <v>0</v>
      </c>
      <c r="AN205" s="155">
        <v>0</v>
      </c>
      <c r="AO205" s="155">
        <v>0</v>
      </c>
      <c r="AP205" s="155">
        <v>4827976</v>
      </c>
      <c r="AQ205" s="155">
        <v>18168010</v>
      </c>
      <c r="AR205" s="155">
        <v>46424866</v>
      </c>
      <c r="AS205" s="155">
        <v>159029.46</v>
      </c>
      <c r="AT205" s="163"/>
    </row>
    <row r="206" spans="1:46" customFormat="1" ht="15" x14ac:dyDescent="0.25">
      <c r="A206" s="189">
        <v>832008321</v>
      </c>
      <c r="B206" s="174" t="s">
        <v>374</v>
      </c>
      <c r="C206" s="196">
        <v>44906</v>
      </c>
      <c r="D206" s="196">
        <v>43739</v>
      </c>
      <c r="E206" s="196">
        <v>44895</v>
      </c>
      <c r="F206" s="155">
        <v>120229939.84999999</v>
      </c>
      <c r="G206" s="155">
        <v>0</v>
      </c>
      <c r="H206" s="155">
        <v>0</v>
      </c>
      <c r="I206" s="155">
        <v>0</v>
      </c>
      <c r="J206" s="155">
        <v>44516293.560000002</v>
      </c>
      <c r="K206" s="155">
        <v>0</v>
      </c>
      <c r="L206" s="155">
        <v>0</v>
      </c>
      <c r="M206" s="155">
        <v>0</v>
      </c>
      <c r="N206" s="155">
        <v>80832</v>
      </c>
      <c r="O206" s="155">
        <v>0</v>
      </c>
      <c r="P206" s="155">
        <v>0</v>
      </c>
      <c r="Q206" s="155">
        <v>51787093.950000003</v>
      </c>
      <c r="R206" s="155">
        <v>0</v>
      </c>
      <c r="S206" s="155">
        <v>11052061</v>
      </c>
      <c r="T206" s="155">
        <v>8347022</v>
      </c>
      <c r="U206" s="155">
        <v>276100</v>
      </c>
      <c r="V206" s="155">
        <v>255365.24</v>
      </c>
      <c r="W206" s="155">
        <v>3915172.099999994</v>
      </c>
      <c r="X206" s="155">
        <f t="shared" si="14"/>
        <v>0</v>
      </c>
      <c r="Y206" s="155">
        <v>0</v>
      </c>
      <c r="Z206" s="155">
        <v>0</v>
      </c>
      <c r="AA206" s="155">
        <v>0</v>
      </c>
      <c r="AB206" s="155">
        <f t="shared" si="13"/>
        <v>120229939.84999999</v>
      </c>
      <c r="AC206" s="167" t="s">
        <v>56</v>
      </c>
      <c r="AD206" s="197">
        <v>8146</v>
      </c>
      <c r="AE206" s="155" t="s">
        <v>102</v>
      </c>
      <c r="AF206" s="155">
        <v>2</v>
      </c>
      <c r="AG206" s="198" t="s">
        <v>71</v>
      </c>
      <c r="AH206" s="155" t="s">
        <v>25</v>
      </c>
      <c r="AI206" s="199">
        <v>44997</v>
      </c>
      <c r="AJ206" s="198" t="s">
        <v>61</v>
      </c>
      <c r="AK206" s="155"/>
      <c r="AL206" s="155">
        <v>0</v>
      </c>
      <c r="AM206" s="155">
        <v>0</v>
      </c>
      <c r="AN206" s="155">
        <v>0</v>
      </c>
      <c r="AO206" s="155">
        <v>0</v>
      </c>
      <c r="AP206" s="155">
        <v>26771258</v>
      </c>
      <c r="AQ206" s="155">
        <v>10267889</v>
      </c>
      <c r="AR206" s="155">
        <v>2582673</v>
      </c>
      <c r="AS206" s="155">
        <v>4894473.5</v>
      </c>
      <c r="AT206" s="163"/>
    </row>
    <row r="207" spans="1:46" customFormat="1" ht="15" x14ac:dyDescent="0.25">
      <c r="A207" s="189">
        <v>900454994</v>
      </c>
      <c r="B207" s="174" t="s">
        <v>162</v>
      </c>
      <c r="C207" s="196">
        <v>44901</v>
      </c>
      <c r="D207" s="196">
        <v>44197</v>
      </c>
      <c r="E207" s="196">
        <v>44895</v>
      </c>
      <c r="F207" s="155">
        <v>212151379</v>
      </c>
      <c r="G207" s="155">
        <v>0</v>
      </c>
      <c r="H207" s="155">
        <v>0</v>
      </c>
      <c r="I207" s="155">
        <v>0</v>
      </c>
      <c r="J207" s="155">
        <v>166689397</v>
      </c>
      <c r="K207" s="155">
        <v>0</v>
      </c>
      <c r="L207" s="155">
        <v>3332160</v>
      </c>
      <c r="M207" s="155">
        <v>3609840</v>
      </c>
      <c r="N207" s="155">
        <v>3555564</v>
      </c>
      <c r="O207" s="155">
        <v>0</v>
      </c>
      <c r="P207" s="155">
        <v>0</v>
      </c>
      <c r="Q207" s="155">
        <v>0</v>
      </c>
      <c r="R207" s="155">
        <v>0</v>
      </c>
      <c r="S207" s="155">
        <v>13180603</v>
      </c>
      <c r="T207" s="155">
        <v>20000</v>
      </c>
      <c r="U207" s="155">
        <v>0</v>
      </c>
      <c r="V207" s="155">
        <v>522500</v>
      </c>
      <c r="W207" s="155">
        <v>21241315</v>
      </c>
      <c r="X207" s="155">
        <f t="shared" si="14"/>
        <v>0</v>
      </c>
      <c r="Y207" s="155">
        <v>0</v>
      </c>
      <c r="Z207" s="155">
        <v>0</v>
      </c>
      <c r="AA207" s="155">
        <v>0</v>
      </c>
      <c r="AB207" s="155">
        <f t="shared" si="13"/>
        <v>212151379</v>
      </c>
      <c r="AC207" s="167" t="s">
        <v>19</v>
      </c>
      <c r="AD207" s="197">
        <v>8071</v>
      </c>
      <c r="AE207" s="155" t="s">
        <v>102</v>
      </c>
      <c r="AF207" s="155">
        <v>2</v>
      </c>
      <c r="AG207" s="198" t="s">
        <v>71</v>
      </c>
      <c r="AH207" s="155" t="s">
        <v>25</v>
      </c>
      <c r="AI207" s="199">
        <v>44991</v>
      </c>
      <c r="AJ207" s="198" t="s">
        <v>61</v>
      </c>
      <c r="AK207" s="155"/>
      <c r="AL207" s="155">
        <v>0</v>
      </c>
      <c r="AM207" s="155">
        <v>0</v>
      </c>
      <c r="AN207" s="155">
        <v>0</v>
      </c>
      <c r="AO207" s="155">
        <v>0</v>
      </c>
      <c r="AP207" s="155">
        <v>63214888</v>
      </c>
      <c r="AQ207" s="155">
        <v>51254202</v>
      </c>
      <c r="AR207" s="155">
        <v>51628490</v>
      </c>
      <c r="AS207" s="155">
        <v>591816.79</v>
      </c>
      <c r="AT207" s="163"/>
    </row>
    <row r="208" spans="1:46" customFormat="1" ht="15" x14ac:dyDescent="0.25">
      <c r="A208" s="189">
        <v>860023999</v>
      </c>
      <c r="B208" s="174" t="s">
        <v>375</v>
      </c>
      <c r="C208" s="196">
        <v>44914</v>
      </c>
      <c r="D208" s="196">
        <v>43678</v>
      </c>
      <c r="E208" s="196">
        <v>44895</v>
      </c>
      <c r="F208" s="155">
        <v>38244717.039999999</v>
      </c>
      <c r="G208" s="155">
        <v>48528</v>
      </c>
      <c r="H208" s="155">
        <v>0</v>
      </c>
      <c r="I208" s="155">
        <v>0</v>
      </c>
      <c r="J208" s="155">
        <v>1948300</v>
      </c>
      <c r="K208" s="155">
        <v>0</v>
      </c>
      <c r="L208" s="155">
        <v>0</v>
      </c>
      <c r="M208" s="155">
        <v>0</v>
      </c>
      <c r="N208" s="155">
        <v>0</v>
      </c>
      <c r="O208" s="155">
        <v>0</v>
      </c>
      <c r="P208" s="155">
        <v>0</v>
      </c>
      <c r="Q208" s="155">
        <v>314700</v>
      </c>
      <c r="R208" s="155">
        <v>0</v>
      </c>
      <c r="S208" s="155">
        <v>8512638</v>
      </c>
      <c r="T208" s="155">
        <v>19725086</v>
      </c>
      <c r="U208" s="155">
        <v>0</v>
      </c>
      <c r="V208" s="155">
        <v>1748540</v>
      </c>
      <c r="W208" s="155">
        <v>5946925.0399999991</v>
      </c>
      <c r="X208" s="155">
        <f t="shared" si="14"/>
        <v>0</v>
      </c>
      <c r="Y208" s="155">
        <v>0</v>
      </c>
      <c r="Z208" s="155">
        <v>0</v>
      </c>
      <c r="AA208" s="155">
        <v>0</v>
      </c>
      <c r="AB208" s="155">
        <f t="shared" si="13"/>
        <v>38244717.039999999</v>
      </c>
      <c r="AC208" s="167" t="s">
        <v>56</v>
      </c>
      <c r="AD208" s="197">
        <v>8334</v>
      </c>
      <c r="AE208" s="155" t="s">
        <v>102</v>
      </c>
      <c r="AF208" s="155">
        <v>2</v>
      </c>
      <c r="AG208" s="198" t="s">
        <v>71</v>
      </c>
      <c r="AH208" s="155" t="s">
        <v>25</v>
      </c>
      <c r="AI208" s="199">
        <v>45004</v>
      </c>
      <c r="AJ208" s="198" t="s">
        <v>61</v>
      </c>
      <c r="AK208" s="155"/>
      <c r="AL208" s="155">
        <v>0</v>
      </c>
      <c r="AM208" s="155">
        <v>0</v>
      </c>
      <c r="AN208" s="155">
        <v>0</v>
      </c>
      <c r="AO208" s="155">
        <v>0</v>
      </c>
      <c r="AP208" s="155">
        <v>1948300</v>
      </c>
      <c r="AQ208" s="155">
        <v>0</v>
      </c>
      <c r="AR208" s="155">
        <v>0</v>
      </c>
      <c r="AS208" s="155">
        <v>0</v>
      </c>
      <c r="AT208" s="163"/>
    </row>
    <row r="209" spans="1:46" customFormat="1" ht="15" x14ac:dyDescent="0.25">
      <c r="A209" s="189">
        <v>900211477</v>
      </c>
      <c r="B209" s="174" t="s">
        <v>376</v>
      </c>
      <c r="C209" s="196">
        <v>44924</v>
      </c>
      <c r="D209" s="196">
        <v>43221</v>
      </c>
      <c r="E209" s="196">
        <v>44895</v>
      </c>
      <c r="F209" s="155">
        <v>31218795</v>
      </c>
      <c r="G209" s="155">
        <v>0</v>
      </c>
      <c r="H209" s="155">
        <v>0</v>
      </c>
      <c r="I209" s="155">
        <v>0</v>
      </c>
      <c r="J209" s="155">
        <v>3286249</v>
      </c>
      <c r="K209" s="155">
        <v>0</v>
      </c>
      <c r="L209" s="155">
        <v>0</v>
      </c>
      <c r="M209" s="155">
        <v>0</v>
      </c>
      <c r="N209" s="155">
        <v>199423</v>
      </c>
      <c r="O209" s="155">
        <v>0</v>
      </c>
      <c r="P209" s="155">
        <v>0</v>
      </c>
      <c r="Q209" s="155">
        <v>1419635</v>
      </c>
      <c r="R209" s="155">
        <v>0</v>
      </c>
      <c r="S209" s="155">
        <v>7940074</v>
      </c>
      <c r="T209" s="155">
        <v>2029915</v>
      </c>
      <c r="U209" s="155">
        <v>0</v>
      </c>
      <c r="V209" s="155">
        <v>12284149</v>
      </c>
      <c r="W209" s="155">
        <v>4059350</v>
      </c>
      <c r="X209" s="155">
        <f t="shared" si="14"/>
        <v>0</v>
      </c>
      <c r="Y209" s="155">
        <v>0</v>
      </c>
      <c r="Z209" s="155">
        <v>0</v>
      </c>
      <c r="AA209" s="155">
        <v>0</v>
      </c>
      <c r="AB209" s="155">
        <f t="shared" si="13"/>
        <v>31218795</v>
      </c>
      <c r="AC209" s="167" t="s">
        <v>19</v>
      </c>
      <c r="AD209" s="197">
        <v>8464</v>
      </c>
      <c r="AE209" s="155" t="s">
        <v>102</v>
      </c>
      <c r="AF209" s="155">
        <v>2</v>
      </c>
      <c r="AG209" s="198" t="s">
        <v>71</v>
      </c>
      <c r="AH209" s="155" t="s">
        <v>25</v>
      </c>
      <c r="AI209" s="199">
        <v>45014</v>
      </c>
      <c r="AJ209" s="198" t="s">
        <v>61</v>
      </c>
      <c r="AK209" s="155"/>
      <c r="AL209" s="155">
        <v>0</v>
      </c>
      <c r="AM209" s="155">
        <v>0</v>
      </c>
      <c r="AN209" s="155">
        <v>0</v>
      </c>
      <c r="AO209" s="155">
        <v>0</v>
      </c>
      <c r="AP209" s="155">
        <v>3119741</v>
      </c>
      <c r="AQ209" s="155">
        <v>0</v>
      </c>
      <c r="AR209" s="155">
        <v>166508</v>
      </c>
      <c r="AS209" s="155">
        <v>0</v>
      </c>
      <c r="AT209" s="163"/>
    </row>
    <row r="210" spans="1:46" customFormat="1" ht="15" x14ac:dyDescent="0.25">
      <c r="A210" s="189">
        <v>891501676</v>
      </c>
      <c r="B210" s="174" t="s">
        <v>377</v>
      </c>
      <c r="C210" s="196">
        <v>44912</v>
      </c>
      <c r="D210" s="196">
        <v>43800</v>
      </c>
      <c r="E210" s="196">
        <v>44895</v>
      </c>
      <c r="F210" s="155">
        <v>138522391.72999999</v>
      </c>
      <c r="G210" s="155">
        <v>0</v>
      </c>
      <c r="H210" s="155">
        <v>0</v>
      </c>
      <c r="I210" s="155">
        <v>0</v>
      </c>
      <c r="J210" s="155">
        <v>85733265</v>
      </c>
      <c r="K210" s="155">
        <v>0</v>
      </c>
      <c r="L210" s="155">
        <v>0</v>
      </c>
      <c r="M210" s="155">
        <v>2523372</v>
      </c>
      <c r="N210" s="155">
        <v>623824</v>
      </c>
      <c r="O210" s="155">
        <v>0</v>
      </c>
      <c r="P210" s="155">
        <v>0</v>
      </c>
      <c r="Q210" s="155">
        <v>12709204</v>
      </c>
      <c r="R210" s="155">
        <v>0</v>
      </c>
      <c r="S210" s="155">
        <v>27930140</v>
      </c>
      <c r="T210" s="155">
        <v>2250041</v>
      </c>
      <c r="U210" s="155">
        <v>0</v>
      </c>
      <c r="V210" s="155">
        <v>3783490</v>
      </c>
      <c r="W210" s="155">
        <v>2969055.7299999893</v>
      </c>
      <c r="X210" s="155">
        <f t="shared" si="14"/>
        <v>0</v>
      </c>
      <c r="Y210" s="155">
        <v>0</v>
      </c>
      <c r="Z210" s="155">
        <v>0</v>
      </c>
      <c r="AA210" s="155">
        <v>0</v>
      </c>
      <c r="AB210" s="155">
        <f t="shared" si="13"/>
        <v>138522391.72999999</v>
      </c>
      <c r="AC210" s="167" t="s">
        <v>56</v>
      </c>
      <c r="AD210" s="197">
        <v>8297</v>
      </c>
      <c r="AE210" s="155" t="s">
        <v>102</v>
      </c>
      <c r="AF210" s="155">
        <v>2</v>
      </c>
      <c r="AG210" s="198" t="s">
        <v>71</v>
      </c>
      <c r="AH210" s="155" t="s">
        <v>25</v>
      </c>
      <c r="AI210" s="199">
        <v>45002</v>
      </c>
      <c r="AJ210" s="198" t="s">
        <v>61</v>
      </c>
      <c r="AK210" s="155"/>
      <c r="AL210" s="155">
        <v>0</v>
      </c>
      <c r="AM210" s="155">
        <v>0</v>
      </c>
      <c r="AN210" s="155">
        <v>0</v>
      </c>
      <c r="AO210" s="155">
        <v>0</v>
      </c>
      <c r="AP210" s="155">
        <v>70622724</v>
      </c>
      <c r="AQ210" s="155">
        <v>15110541</v>
      </c>
      <c r="AR210" s="155">
        <v>0</v>
      </c>
      <c r="AS210" s="155">
        <v>0</v>
      </c>
      <c r="AT210" s="163"/>
    </row>
    <row r="211" spans="1:46" customFormat="1" ht="15" x14ac:dyDescent="0.25">
      <c r="A211" s="189">
        <v>900109866</v>
      </c>
      <c r="B211" s="174" t="s">
        <v>378</v>
      </c>
      <c r="C211" s="196">
        <v>44901</v>
      </c>
      <c r="D211" s="196">
        <v>44228</v>
      </c>
      <c r="E211" s="196">
        <v>44895</v>
      </c>
      <c r="F211" s="155">
        <v>463415053.27999997</v>
      </c>
      <c r="G211" s="155">
        <v>16319557.34</v>
      </c>
      <c r="H211" s="155">
        <v>0</v>
      </c>
      <c r="I211" s="155">
        <v>0</v>
      </c>
      <c r="J211" s="155">
        <v>383495733.30000001</v>
      </c>
      <c r="K211" s="155">
        <v>0</v>
      </c>
      <c r="L211" s="155">
        <v>0</v>
      </c>
      <c r="M211" s="155">
        <v>193040</v>
      </c>
      <c r="N211" s="155">
        <v>0</v>
      </c>
      <c r="O211" s="155">
        <v>0</v>
      </c>
      <c r="P211" s="155">
        <v>0</v>
      </c>
      <c r="Q211" s="155">
        <v>1431760</v>
      </c>
      <c r="R211" s="155">
        <v>0</v>
      </c>
      <c r="S211" s="155">
        <v>0</v>
      </c>
      <c r="T211" s="155">
        <v>2583745</v>
      </c>
      <c r="U211" s="155">
        <v>313303</v>
      </c>
      <c r="V211" s="155">
        <v>56284390</v>
      </c>
      <c r="W211" s="155">
        <v>2793524.6399999857</v>
      </c>
      <c r="X211" s="155">
        <f t="shared" si="14"/>
        <v>0</v>
      </c>
      <c r="Y211" s="155">
        <v>0</v>
      </c>
      <c r="Z211" s="155">
        <v>0</v>
      </c>
      <c r="AA211" s="155">
        <v>0</v>
      </c>
      <c r="AB211" s="155">
        <f t="shared" si="13"/>
        <v>463415053.27999997</v>
      </c>
      <c r="AC211" s="167" t="s">
        <v>19</v>
      </c>
      <c r="AD211" s="197">
        <v>8075</v>
      </c>
      <c r="AE211" s="155" t="s">
        <v>102</v>
      </c>
      <c r="AF211" s="155">
        <v>2</v>
      </c>
      <c r="AG211" s="198" t="s">
        <v>71</v>
      </c>
      <c r="AH211" s="155" t="s">
        <v>25</v>
      </c>
      <c r="AI211" s="199">
        <v>44991</v>
      </c>
      <c r="AJ211" s="198" t="s">
        <v>61</v>
      </c>
      <c r="AK211" s="155"/>
      <c r="AL211" s="155">
        <v>0</v>
      </c>
      <c r="AM211" s="155">
        <v>0</v>
      </c>
      <c r="AN211" s="155">
        <v>0</v>
      </c>
      <c r="AO211" s="155">
        <v>0</v>
      </c>
      <c r="AP211" s="155">
        <v>187582090</v>
      </c>
      <c r="AQ211" s="155">
        <v>31961286</v>
      </c>
      <c r="AR211" s="155">
        <v>92015645</v>
      </c>
      <c r="AS211" s="155">
        <v>71936712.299999997</v>
      </c>
      <c r="AT211" s="163"/>
    </row>
    <row r="212" spans="1:46" s="200" customFormat="1" ht="15" x14ac:dyDescent="0.25">
      <c r="A212" s="189">
        <v>900823956</v>
      </c>
      <c r="B212" s="174" t="s">
        <v>379</v>
      </c>
      <c r="C212" s="196">
        <v>44925</v>
      </c>
      <c r="D212" s="196">
        <v>43709</v>
      </c>
      <c r="E212" s="196">
        <v>44895</v>
      </c>
      <c r="F212" s="155">
        <v>460322486</v>
      </c>
      <c r="G212" s="155">
        <v>0</v>
      </c>
      <c r="H212" s="155">
        <v>0</v>
      </c>
      <c r="I212" s="155">
        <v>0</v>
      </c>
      <c r="J212" s="155">
        <v>141219140</v>
      </c>
      <c r="K212" s="155">
        <v>0</v>
      </c>
      <c r="L212" s="155">
        <v>199771</v>
      </c>
      <c r="M212" s="155">
        <v>0</v>
      </c>
      <c r="N212" s="155">
        <v>0</v>
      </c>
      <c r="O212" s="155">
        <v>0</v>
      </c>
      <c r="P212" s="155">
        <v>0</v>
      </c>
      <c r="Q212" s="155">
        <v>810656</v>
      </c>
      <c r="R212" s="155">
        <v>0</v>
      </c>
      <c r="S212" s="155">
        <v>51600202</v>
      </c>
      <c r="T212" s="155">
        <v>60193223</v>
      </c>
      <c r="U212" s="155">
        <v>0</v>
      </c>
      <c r="V212" s="155">
        <v>22833628</v>
      </c>
      <c r="W212" s="155">
        <v>183465866</v>
      </c>
      <c r="X212" s="155">
        <f t="shared" si="14"/>
        <v>0</v>
      </c>
      <c r="Y212" s="155">
        <v>0</v>
      </c>
      <c r="Z212" s="155">
        <v>0</v>
      </c>
      <c r="AA212" s="155">
        <v>0</v>
      </c>
      <c r="AB212" s="155">
        <f t="shared" si="13"/>
        <v>460322486</v>
      </c>
      <c r="AC212" s="167" t="s">
        <v>19</v>
      </c>
      <c r="AD212" s="197">
        <v>8474</v>
      </c>
      <c r="AE212" s="155" t="s">
        <v>102</v>
      </c>
      <c r="AF212" s="155">
        <v>2</v>
      </c>
      <c r="AG212" s="198" t="s">
        <v>71</v>
      </c>
      <c r="AH212" s="155" t="s">
        <v>25</v>
      </c>
      <c r="AI212" s="199">
        <v>44994</v>
      </c>
      <c r="AJ212" s="198" t="s">
        <v>61</v>
      </c>
      <c r="AK212" s="155"/>
      <c r="AL212" s="155">
        <v>0</v>
      </c>
      <c r="AM212" s="155">
        <v>0</v>
      </c>
      <c r="AN212" s="155">
        <v>0</v>
      </c>
      <c r="AO212" s="155">
        <v>0</v>
      </c>
      <c r="AP212" s="155">
        <v>140127339</v>
      </c>
      <c r="AQ212" s="155">
        <v>0</v>
      </c>
      <c r="AR212" s="155">
        <v>0</v>
      </c>
      <c r="AS212" s="155">
        <v>1091801.9099999999</v>
      </c>
      <c r="AT212" s="163"/>
    </row>
    <row r="213" spans="1:46" s="200" customFormat="1" ht="15" x14ac:dyDescent="0.25">
      <c r="A213" s="189">
        <v>900371613</v>
      </c>
      <c r="B213" s="174" t="s">
        <v>380</v>
      </c>
      <c r="C213" s="196">
        <v>44915</v>
      </c>
      <c r="D213" s="196">
        <v>44287</v>
      </c>
      <c r="E213" s="196">
        <v>44895</v>
      </c>
      <c r="F213" s="155">
        <v>159409381</v>
      </c>
      <c r="G213" s="155">
        <v>251929</v>
      </c>
      <c r="H213" s="155">
        <v>0</v>
      </c>
      <c r="I213" s="155">
        <v>0</v>
      </c>
      <c r="J213" s="155">
        <v>96321604.039999992</v>
      </c>
      <c r="K213" s="155">
        <v>0</v>
      </c>
      <c r="L213" s="155">
        <v>0</v>
      </c>
      <c r="M213" s="155">
        <v>4037999</v>
      </c>
      <c r="N213" s="155">
        <v>670640</v>
      </c>
      <c r="O213" s="155">
        <v>0</v>
      </c>
      <c r="P213" s="155">
        <v>0</v>
      </c>
      <c r="Q213" s="155">
        <v>27008502</v>
      </c>
      <c r="R213" s="155">
        <v>0</v>
      </c>
      <c r="S213" s="155">
        <v>26164367</v>
      </c>
      <c r="T213" s="155">
        <v>80832</v>
      </c>
      <c r="U213" s="155">
        <v>0</v>
      </c>
      <c r="V213" s="155">
        <v>59700</v>
      </c>
      <c r="W213" s="155">
        <v>4813807.9600000083</v>
      </c>
      <c r="X213" s="155">
        <f t="shared" si="14"/>
        <v>0</v>
      </c>
      <c r="Y213" s="155">
        <v>0</v>
      </c>
      <c r="Z213" s="155">
        <v>18958</v>
      </c>
      <c r="AA213" s="155"/>
      <c r="AB213" s="155">
        <f>+F213-AA213</f>
        <v>159409381</v>
      </c>
      <c r="AC213" s="167" t="s">
        <v>19</v>
      </c>
      <c r="AD213" s="197">
        <v>8349</v>
      </c>
      <c r="AE213" s="155" t="s">
        <v>102</v>
      </c>
      <c r="AF213" s="155">
        <v>2</v>
      </c>
      <c r="AG213" s="198" t="s">
        <v>71</v>
      </c>
      <c r="AH213" s="155" t="s">
        <v>25</v>
      </c>
      <c r="AI213" s="199">
        <v>45006</v>
      </c>
      <c r="AJ213" s="198" t="s">
        <v>61</v>
      </c>
      <c r="AK213" s="155"/>
      <c r="AL213" s="155">
        <v>0</v>
      </c>
      <c r="AM213" s="155">
        <v>0</v>
      </c>
      <c r="AN213" s="155">
        <v>0</v>
      </c>
      <c r="AO213" s="155"/>
      <c r="AP213" s="155">
        <v>0</v>
      </c>
      <c r="AQ213" s="155">
        <v>75580773</v>
      </c>
      <c r="AR213" s="155">
        <v>2421595</v>
      </c>
      <c r="AS213" s="155">
        <v>18319236.039999999</v>
      </c>
      <c r="AT213" s="163"/>
    </row>
    <row r="214" spans="1:46" s="200" customFormat="1" ht="15" x14ac:dyDescent="0.25">
      <c r="A214" s="189">
        <v>900558595</v>
      </c>
      <c r="B214" s="174" t="s">
        <v>381</v>
      </c>
      <c r="C214" s="196">
        <v>44925</v>
      </c>
      <c r="D214" s="196">
        <v>44348</v>
      </c>
      <c r="E214" s="196">
        <v>44834</v>
      </c>
      <c r="F214" s="155">
        <v>9876836</v>
      </c>
      <c r="G214" s="155">
        <v>0</v>
      </c>
      <c r="H214" s="155">
        <v>0</v>
      </c>
      <c r="I214" s="155">
        <v>0</v>
      </c>
      <c r="J214" s="155">
        <v>3344480</v>
      </c>
      <c r="K214" s="155">
        <v>0</v>
      </c>
      <c r="L214" s="155">
        <v>0</v>
      </c>
      <c r="M214" s="155">
        <v>0</v>
      </c>
      <c r="N214" s="155">
        <v>0</v>
      </c>
      <c r="O214" s="155">
        <v>0</v>
      </c>
      <c r="P214" s="155">
        <v>0</v>
      </c>
      <c r="Q214" s="155">
        <v>0</v>
      </c>
      <c r="R214" s="155">
        <v>0</v>
      </c>
      <c r="S214" s="155">
        <v>1500019</v>
      </c>
      <c r="T214" s="155">
        <v>1559274</v>
      </c>
      <c r="U214" s="155">
        <v>0</v>
      </c>
      <c r="V214" s="155">
        <v>0</v>
      </c>
      <c r="W214" s="155">
        <v>3473063</v>
      </c>
      <c r="X214" s="155">
        <f t="shared" si="14"/>
        <v>0</v>
      </c>
      <c r="Y214" s="155">
        <v>0</v>
      </c>
      <c r="Z214" s="155">
        <v>0</v>
      </c>
      <c r="AA214" s="155">
        <v>0</v>
      </c>
      <c r="AB214" s="155">
        <f t="shared" si="13"/>
        <v>9876836</v>
      </c>
      <c r="AC214" s="167" t="s">
        <v>19</v>
      </c>
      <c r="AD214" s="197">
        <v>8470</v>
      </c>
      <c r="AE214" s="155" t="s">
        <v>102</v>
      </c>
      <c r="AF214" s="155">
        <v>2</v>
      </c>
      <c r="AG214" s="198" t="s">
        <v>71</v>
      </c>
      <c r="AH214" s="155" t="s">
        <v>25</v>
      </c>
      <c r="AI214" s="199">
        <v>45011</v>
      </c>
      <c r="AJ214" s="198" t="s">
        <v>61</v>
      </c>
      <c r="AK214" s="155"/>
      <c r="AL214" s="155">
        <v>0</v>
      </c>
      <c r="AM214" s="155">
        <v>0</v>
      </c>
      <c r="AN214" s="155">
        <v>0</v>
      </c>
      <c r="AO214" s="155">
        <v>0</v>
      </c>
      <c r="AP214" s="155">
        <v>562213</v>
      </c>
      <c r="AQ214" s="155">
        <v>2782267</v>
      </c>
      <c r="AR214" s="155">
        <v>0</v>
      </c>
      <c r="AS214" s="155">
        <v>0</v>
      </c>
      <c r="AT214" s="163"/>
    </row>
    <row r="215" spans="1:46" s="200" customFormat="1" ht="15" x14ac:dyDescent="0.25">
      <c r="A215" s="189">
        <v>828000386</v>
      </c>
      <c r="B215" s="174" t="s">
        <v>382</v>
      </c>
      <c r="C215" s="196">
        <v>44900</v>
      </c>
      <c r="D215" s="196">
        <v>43831</v>
      </c>
      <c r="E215" s="196">
        <v>44895</v>
      </c>
      <c r="F215" s="155">
        <v>6494637</v>
      </c>
      <c r="G215" s="155">
        <v>0</v>
      </c>
      <c r="H215" s="155">
        <v>0</v>
      </c>
      <c r="I215" s="155">
        <v>0</v>
      </c>
      <c r="J215" s="155">
        <v>1751959</v>
      </c>
      <c r="K215" s="155">
        <v>0</v>
      </c>
      <c r="L215" s="155">
        <v>0</v>
      </c>
      <c r="M215" s="155">
        <v>0</v>
      </c>
      <c r="N215" s="155">
        <v>495952</v>
      </c>
      <c r="O215" s="155">
        <v>0</v>
      </c>
      <c r="P215" s="155">
        <v>0</v>
      </c>
      <c r="Q215" s="155">
        <v>60000</v>
      </c>
      <c r="R215" s="155">
        <v>0</v>
      </c>
      <c r="S215" s="155">
        <v>199100</v>
      </c>
      <c r="T215" s="155">
        <v>3450996</v>
      </c>
      <c r="U215" s="155">
        <v>0</v>
      </c>
      <c r="V215" s="155">
        <v>0</v>
      </c>
      <c r="W215" s="155">
        <v>536630</v>
      </c>
      <c r="X215" s="155">
        <f t="shared" si="14"/>
        <v>0</v>
      </c>
      <c r="Y215" s="155">
        <v>0</v>
      </c>
      <c r="Z215" s="155">
        <v>0</v>
      </c>
      <c r="AA215" s="155">
        <v>0</v>
      </c>
      <c r="AB215" s="155">
        <f t="shared" si="13"/>
        <v>6494637</v>
      </c>
      <c r="AC215" s="167" t="s">
        <v>56</v>
      </c>
      <c r="AD215" s="197">
        <v>8027</v>
      </c>
      <c r="AE215" s="155" t="s">
        <v>102</v>
      </c>
      <c r="AF215" s="155">
        <v>2</v>
      </c>
      <c r="AG215" s="198" t="s">
        <v>71</v>
      </c>
      <c r="AH215" s="155" t="s">
        <v>25</v>
      </c>
      <c r="AI215" s="199">
        <v>44986</v>
      </c>
      <c r="AJ215" s="198" t="s">
        <v>61</v>
      </c>
      <c r="AK215" s="155"/>
      <c r="AL215" s="155">
        <v>0</v>
      </c>
      <c r="AM215" s="155">
        <v>0</v>
      </c>
      <c r="AN215" s="155">
        <v>0</v>
      </c>
      <c r="AO215" s="155">
        <v>0</v>
      </c>
      <c r="AP215" s="155">
        <v>1720020</v>
      </c>
      <c r="AQ215" s="155">
        <v>0</v>
      </c>
      <c r="AR215" s="155">
        <v>0</v>
      </c>
      <c r="AS215" s="155">
        <v>31939</v>
      </c>
      <c r="AT215" s="163"/>
    </row>
    <row r="216" spans="1:46" s="200" customFormat="1" ht="15" x14ac:dyDescent="0.25">
      <c r="A216" s="189">
        <v>832001794</v>
      </c>
      <c r="B216" s="174" t="s">
        <v>383</v>
      </c>
      <c r="C216" s="196">
        <v>44912</v>
      </c>
      <c r="D216" s="196">
        <v>43983</v>
      </c>
      <c r="E216" s="196">
        <v>44865</v>
      </c>
      <c r="F216" s="155">
        <v>14948399</v>
      </c>
      <c r="G216" s="155">
        <v>0</v>
      </c>
      <c r="H216" s="155">
        <v>0</v>
      </c>
      <c r="I216" s="155">
        <v>0</v>
      </c>
      <c r="J216" s="155">
        <v>0</v>
      </c>
      <c r="K216" s="155">
        <v>0</v>
      </c>
      <c r="L216" s="155">
        <v>0</v>
      </c>
      <c r="M216" s="155">
        <v>0</v>
      </c>
      <c r="N216" s="155">
        <v>0</v>
      </c>
      <c r="O216" s="155">
        <v>0</v>
      </c>
      <c r="P216" s="155">
        <v>0</v>
      </c>
      <c r="Q216" s="155">
        <v>2351800</v>
      </c>
      <c r="R216" s="155">
        <v>0</v>
      </c>
      <c r="S216" s="155">
        <v>501530</v>
      </c>
      <c r="T216" s="155">
        <v>5430900</v>
      </c>
      <c r="U216" s="155">
        <v>0</v>
      </c>
      <c r="V216" s="155">
        <v>6279600</v>
      </c>
      <c r="W216" s="155">
        <v>384569</v>
      </c>
      <c r="X216" s="155">
        <f t="shared" si="14"/>
        <v>0</v>
      </c>
      <c r="Y216" s="155">
        <v>0</v>
      </c>
      <c r="Z216" s="155">
        <v>0</v>
      </c>
      <c r="AA216" s="155">
        <v>0</v>
      </c>
      <c r="AB216" s="155">
        <f t="shared" si="13"/>
        <v>14948399</v>
      </c>
      <c r="AC216" s="167" t="s">
        <v>19</v>
      </c>
      <c r="AD216" s="197">
        <v>8312</v>
      </c>
      <c r="AE216" s="155" t="s">
        <v>102</v>
      </c>
      <c r="AF216" s="155">
        <v>2</v>
      </c>
      <c r="AG216" s="198" t="s">
        <v>71</v>
      </c>
      <c r="AH216" s="155" t="s">
        <v>25</v>
      </c>
      <c r="AI216" s="199">
        <v>44990</v>
      </c>
      <c r="AJ216" s="198" t="s">
        <v>61</v>
      </c>
      <c r="AK216" s="155"/>
      <c r="AL216" s="155">
        <v>0</v>
      </c>
      <c r="AM216" s="155">
        <v>0</v>
      </c>
      <c r="AN216" s="155">
        <v>0</v>
      </c>
      <c r="AO216" s="155">
        <v>0</v>
      </c>
      <c r="AP216" s="155">
        <v>0</v>
      </c>
      <c r="AQ216" s="155">
        <v>0</v>
      </c>
      <c r="AR216" s="155">
        <v>0</v>
      </c>
      <c r="AS216" s="155">
        <v>0</v>
      </c>
      <c r="AT216" s="163"/>
    </row>
    <row r="217" spans="1:46" s="200" customFormat="1" ht="15" x14ac:dyDescent="0.25">
      <c r="A217" s="189">
        <v>900145572</v>
      </c>
      <c r="B217" s="174" t="s">
        <v>384</v>
      </c>
      <c r="C217" s="196">
        <v>44921</v>
      </c>
      <c r="D217" s="196">
        <v>40179</v>
      </c>
      <c r="E217" s="196">
        <v>44895</v>
      </c>
      <c r="F217" s="155">
        <v>8991432</v>
      </c>
      <c r="G217" s="155">
        <v>0</v>
      </c>
      <c r="H217" s="155">
        <v>0</v>
      </c>
      <c r="I217" s="155">
        <v>0</v>
      </c>
      <c r="J217" s="155">
        <v>0</v>
      </c>
      <c r="K217" s="155">
        <v>0</v>
      </c>
      <c r="L217" s="155">
        <v>0</v>
      </c>
      <c r="M217" s="155">
        <v>0</v>
      </c>
      <c r="N217" s="155">
        <v>0</v>
      </c>
      <c r="O217" s="155">
        <v>0</v>
      </c>
      <c r="P217" s="155">
        <v>0</v>
      </c>
      <c r="Q217" s="155">
        <v>0</v>
      </c>
      <c r="R217" s="155">
        <v>0</v>
      </c>
      <c r="S217" s="155">
        <v>485802</v>
      </c>
      <c r="T217" s="155">
        <v>609803</v>
      </c>
      <c r="U217" s="155">
        <v>0</v>
      </c>
      <c r="V217" s="155">
        <v>3716858</v>
      </c>
      <c r="W217" s="155">
        <v>4178969</v>
      </c>
      <c r="X217" s="155">
        <f t="shared" si="14"/>
        <v>0</v>
      </c>
      <c r="Y217" s="155">
        <v>0</v>
      </c>
      <c r="Z217" s="155">
        <v>0</v>
      </c>
      <c r="AA217" s="155">
        <v>50459221.670000002</v>
      </c>
      <c r="AB217" s="155">
        <f t="shared" si="13"/>
        <v>-41467789.670000002</v>
      </c>
      <c r="AC217" s="167" t="s">
        <v>56</v>
      </c>
      <c r="AD217" s="197">
        <v>8389</v>
      </c>
      <c r="AE217" s="155" t="s">
        <v>102</v>
      </c>
      <c r="AF217" s="155">
        <v>2</v>
      </c>
      <c r="AG217" s="198" t="s">
        <v>71</v>
      </c>
      <c r="AH217" s="155" t="s">
        <v>25</v>
      </c>
      <c r="AI217" s="199">
        <v>45011</v>
      </c>
      <c r="AJ217" s="198" t="s">
        <v>61</v>
      </c>
      <c r="AK217" s="155"/>
      <c r="AL217" s="155">
        <v>0</v>
      </c>
      <c r="AM217" s="155">
        <v>0</v>
      </c>
      <c r="AN217" s="155">
        <v>0</v>
      </c>
      <c r="AO217" s="155">
        <v>0</v>
      </c>
      <c r="AP217" s="155">
        <v>0</v>
      </c>
      <c r="AQ217" s="155">
        <v>0</v>
      </c>
      <c r="AR217" s="155">
        <v>0</v>
      </c>
      <c r="AS217" s="155">
        <v>0</v>
      </c>
      <c r="AT217" s="163"/>
    </row>
    <row r="218" spans="1:46" s="200" customFormat="1" ht="15" x14ac:dyDescent="0.25">
      <c r="A218" s="189">
        <v>820003435</v>
      </c>
      <c r="B218" s="174" t="s">
        <v>385</v>
      </c>
      <c r="C218" s="196">
        <v>44902</v>
      </c>
      <c r="D218" s="196">
        <v>43952</v>
      </c>
      <c r="E218" s="196">
        <v>44895</v>
      </c>
      <c r="F218" s="155">
        <v>2658882.6800000002</v>
      </c>
      <c r="G218" s="155">
        <v>0</v>
      </c>
      <c r="H218" s="155">
        <v>0</v>
      </c>
      <c r="I218" s="155">
        <v>0</v>
      </c>
      <c r="J218" s="155">
        <v>20800</v>
      </c>
      <c r="K218" s="155">
        <v>0</v>
      </c>
      <c r="L218" s="155">
        <v>0</v>
      </c>
      <c r="M218" s="155">
        <v>0</v>
      </c>
      <c r="N218" s="155">
        <v>0</v>
      </c>
      <c r="O218" s="155">
        <v>0</v>
      </c>
      <c r="P218" s="155">
        <v>0</v>
      </c>
      <c r="Q218" s="155">
        <v>152200</v>
      </c>
      <c r="R218" s="155">
        <v>0</v>
      </c>
      <c r="S218" s="155">
        <v>599660</v>
      </c>
      <c r="T218" s="155">
        <v>777327.62</v>
      </c>
      <c r="U218" s="155">
        <v>0</v>
      </c>
      <c r="V218" s="155">
        <v>600602</v>
      </c>
      <c r="W218" s="155">
        <v>508293.06000000006</v>
      </c>
      <c r="X218" s="155">
        <f t="shared" si="14"/>
        <v>0</v>
      </c>
      <c r="Y218" s="155">
        <v>0</v>
      </c>
      <c r="Z218" s="155">
        <v>0</v>
      </c>
      <c r="AA218" s="155">
        <v>0</v>
      </c>
      <c r="AB218" s="155">
        <f t="shared" si="13"/>
        <v>2658882.6800000002</v>
      </c>
      <c r="AC218" s="167" t="s">
        <v>56</v>
      </c>
      <c r="AD218" s="197">
        <v>8079</v>
      </c>
      <c r="AE218" s="155" t="s">
        <v>102</v>
      </c>
      <c r="AF218" s="155">
        <v>2</v>
      </c>
      <c r="AG218" s="198" t="s">
        <v>71</v>
      </c>
      <c r="AH218" s="155" t="s">
        <v>25</v>
      </c>
      <c r="AI218" s="199">
        <v>44992</v>
      </c>
      <c r="AJ218" s="198" t="s">
        <v>61</v>
      </c>
      <c r="AK218" s="155"/>
      <c r="AL218" s="155">
        <v>0</v>
      </c>
      <c r="AM218" s="155">
        <v>0</v>
      </c>
      <c r="AN218" s="155">
        <v>0</v>
      </c>
      <c r="AO218" s="155">
        <v>0</v>
      </c>
      <c r="AP218" s="155">
        <v>15800</v>
      </c>
      <c r="AQ218" s="155">
        <v>5000</v>
      </c>
      <c r="AR218" s="155">
        <v>0</v>
      </c>
      <c r="AS218" s="155">
        <v>0</v>
      </c>
      <c r="AT218" s="163"/>
    </row>
    <row r="219" spans="1:46" s="200" customFormat="1" ht="15" x14ac:dyDescent="0.25">
      <c r="A219" s="189">
        <v>900249014</v>
      </c>
      <c r="B219" s="174" t="s">
        <v>386</v>
      </c>
      <c r="C219" s="196">
        <v>44906</v>
      </c>
      <c r="D219" s="196">
        <v>44593</v>
      </c>
      <c r="E219" s="196">
        <v>44895</v>
      </c>
      <c r="F219" s="155">
        <v>54576922</v>
      </c>
      <c r="G219" s="155">
        <v>0</v>
      </c>
      <c r="H219" s="155">
        <v>0</v>
      </c>
      <c r="I219" s="155">
        <v>0</v>
      </c>
      <c r="J219" s="155">
        <v>38632846</v>
      </c>
      <c r="K219" s="155">
        <v>0</v>
      </c>
      <c r="L219" s="155">
        <v>0</v>
      </c>
      <c r="M219" s="155">
        <v>0</v>
      </c>
      <c r="N219" s="155">
        <v>0</v>
      </c>
      <c r="O219" s="155">
        <v>0</v>
      </c>
      <c r="P219" s="155">
        <v>0</v>
      </c>
      <c r="Q219" s="155">
        <v>0</v>
      </c>
      <c r="R219" s="155">
        <v>0</v>
      </c>
      <c r="S219" s="155">
        <v>0</v>
      </c>
      <c r="T219" s="155">
        <v>11169230</v>
      </c>
      <c r="U219" s="155">
        <v>0</v>
      </c>
      <c r="V219" s="155">
        <v>0</v>
      </c>
      <c r="W219" s="155">
        <v>4774846</v>
      </c>
      <c r="X219" s="155">
        <f t="shared" si="14"/>
        <v>0</v>
      </c>
      <c r="Y219" s="155">
        <v>0</v>
      </c>
      <c r="Z219" s="155">
        <v>0</v>
      </c>
      <c r="AA219" s="155">
        <v>0</v>
      </c>
      <c r="AB219" s="155">
        <f t="shared" si="13"/>
        <v>54576922</v>
      </c>
      <c r="AC219" s="167" t="s">
        <v>19</v>
      </c>
      <c r="AD219" s="197">
        <v>8148</v>
      </c>
      <c r="AE219" s="155" t="s">
        <v>102</v>
      </c>
      <c r="AF219" s="155">
        <v>2</v>
      </c>
      <c r="AG219" s="198" t="s">
        <v>71</v>
      </c>
      <c r="AH219" s="155" t="s">
        <v>25</v>
      </c>
      <c r="AI219" s="199">
        <v>44994</v>
      </c>
      <c r="AJ219" s="198" t="s">
        <v>61</v>
      </c>
      <c r="AK219" s="155"/>
      <c r="AL219" s="155">
        <v>0</v>
      </c>
      <c r="AM219" s="155">
        <v>0</v>
      </c>
      <c r="AN219" s="155">
        <v>0</v>
      </c>
      <c r="AO219" s="155">
        <v>0</v>
      </c>
      <c r="AP219" s="155">
        <v>11748000</v>
      </c>
      <c r="AQ219" s="155">
        <v>14685000</v>
      </c>
      <c r="AR219" s="155">
        <v>12199846</v>
      </c>
      <c r="AS219" s="155">
        <v>0</v>
      </c>
      <c r="AT219" s="163"/>
    </row>
    <row r="220" spans="1:46" s="200" customFormat="1" ht="15" x14ac:dyDescent="0.25">
      <c r="A220" s="189">
        <v>900306367</v>
      </c>
      <c r="B220" s="174" t="s">
        <v>387</v>
      </c>
      <c r="C220" s="196">
        <v>44912</v>
      </c>
      <c r="D220" s="196">
        <v>44866</v>
      </c>
      <c r="E220" s="196">
        <v>44895</v>
      </c>
      <c r="F220" s="155">
        <v>2840080</v>
      </c>
      <c r="G220" s="155">
        <v>0</v>
      </c>
      <c r="H220" s="155">
        <v>0</v>
      </c>
      <c r="I220" s="155">
        <v>0</v>
      </c>
      <c r="J220" s="155">
        <v>2842000</v>
      </c>
      <c r="K220" s="155">
        <v>0</v>
      </c>
      <c r="L220" s="155">
        <v>0</v>
      </c>
      <c r="M220" s="155">
        <v>0</v>
      </c>
      <c r="N220" s="155">
        <v>0</v>
      </c>
      <c r="O220" s="155">
        <v>0</v>
      </c>
      <c r="P220" s="155">
        <v>0</v>
      </c>
      <c r="Q220" s="155">
        <v>0</v>
      </c>
      <c r="R220" s="155">
        <v>0</v>
      </c>
      <c r="S220" s="155">
        <v>0</v>
      </c>
      <c r="T220" s="155">
        <v>0</v>
      </c>
      <c r="U220" s="155">
        <v>0</v>
      </c>
      <c r="V220" s="155">
        <v>0</v>
      </c>
      <c r="W220" s="155">
        <v>-1920</v>
      </c>
      <c r="X220" s="155">
        <f t="shared" si="14"/>
        <v>0</v>
      </c>
      <c r="Y220" s="155">
        <v>0</v>
      </c>
      <c r="Z220" s="155">
        <v>0</v>
      </c>
      <c r="AA220" s="155">
        <v>0</v>
      </c>
      <c r="AB220" s="155">
        <f t="shared" si="13"/>
        <v>2840080</v>
      </c>
      <c r="AC220" s="167" t="s">
        <v>19</v>
      </c>
      <c r="AD220" s="197">
        <v>8313</v>
      </c>
      <c r="AE220" s="155" t="s">
        <v>102</v>
      </c>
      <c r="AF220" s="155">
        <v>2</v>
      </c>
      <c r="AG220" s="198" t="s">
        <v>71</v>
      </c>
      <c r="AH220" s="155" t="s">
        <v>25</v>
      </c>
      <c r="AI220" s="199">
        <v>44990</v>
      </c>
      <c r="AJ220" s="198" t="s">
        <v>61</v>
      </c>
      <c r="AK220" s="155"/>
      <c r="AL220" s="155">
        <v>0</v>
      </c>
      <c r="AM220" s="155">
        <v>0</v>
      </c>
      <c r="AN220" s="155">
        <v>0</v>
      </c>
      <c r="AO220" s="155">
        <v>0</v>
      </c>
      <c r="AP220" s="155">
        <v>2842000</v>
      </c>
      <c r="AQ220" s="155">
        <v>0</v>
      </c>
      <c r="AR220" s="155">
        <v>0</v>
      </c>
      <c r="AS220" s="155">
        <v>0</v>
      </c>
      <c r="AT220" s="163"/>
    </row>
    <row r="221" spans="1:46" s="200" customFormat="1" ht="15" x14ac:dyDescent="0.25">
      <c r="A221" s="189">
        <v>900893306</v>
      </c>
      <c r="B221" s="174" t="s">
        <v>388</v>
      </c>
      <c r="C221" s="196">
        <v>44900</v>
      </c>
      <c r="D221" s="196">
        <v>44774</v>
      </c>
      <c r="E221" s="196">
        <v>44865</v>
      </c>
      <c r="F221" s="155">
        <v>19701474</v>
      </c>
      <c r="G221" s="155">
        <v>0</v>
      </c>
      <c r="H221" s="155">
        <v>0</v>
      </c>
      <c r="I221" s="155">
        <v>0</v>
      </c>
      <c r="J221" s="155">
        <v>8031038</v>
      </c>
      <c r="K221" s="155">
        <v>0</v>
      </c>
      <c r="L221" s="155">
        <v>0</v>
      </c>
      <c r="M221" s="155">
        <v>0</v>
      </c>
      <c r="N221" s="155">
        <v>0</v>
      </c>
      <c r="O221" s="155">
        <v>0</v>
      </c>
      <c r="P221" s="155">
        <v>0</v>
      </c>
      <c r="Q221" s="155">
        <v>0</v>
      </c>
      <c r="R221" s="155">
        <v>0</v>
      </c>
      <c r="S221" s="155">
        <v>0</v>
      </c>
      <c r="T221" s="155">
        <v>45000</v>
      </c>
      <c r="U221" s="155">
        <v>0</v>
      </c>
      <c r="V221" s="155">
        <v>75000</v>
      </c>
      <c r="W221" s="155">
        <v>11550436</v>
      </c>
      <c r="X221" s="155">
        <f t="shared" si="14"/>
        <v>0</v>
      </c>
      <c r="Y221" s="155">
        <v>0</v>
      </c>
      <c r="Z221" s="155">
        <v>0</v>
      </c>
      <c r="AA221" s="155">
        <v>0</v>
      </c>
      <c r="AB221" s="155">
        <f t="shared" si="13"/>
        <v>19701474</v>
      </c>
      <c r="AC221" s="167" t="s">
        <v>19</v>
      </c>
      <c r="AD221" s="197">
        <v>8061</v>
      </c>
      <c r="AE221" s="155" t="s">
        <v>102</v>
      </c>
      <c r="AF221" s="155">
        <v>2</v>
      </c>
      <c r="AG221" s="198" t="s">
        <v>71</v>
      </c>
      <c r="AH221" s="155" t="s">
        <v>25</v>
      </c>
      <c r="AI221" s="199">
        <v>44986</v>
      </c>
      <c r="AJ221" s="198" t="s">
        <v>61</v>
      </c>
      <c r="AK221" s="155"/>
      <c r="AL221" s="155">
        <v>0</v>
      </c>
      <c r="AM221" s="155">
        <v>0</v>
      </c>
      <c r="AN221" s="155">
        <v>0</v>
      </c>
      <c r="AO221" s="155">
        <v>0</v>
      </c>
      <c r="AP221" s="155">
        <v>2991988</v>
      </c>
      <c r="AQ221" s="155">
        <v>5039050</v>
      </c>
      <c r="AR221" s="155">
        <v>0</v>
      </c>
      <c r="AS221" s="155">
        <v>0</v>
      </c>
      <c r="AT221" s="163"/>
    </row>
    <row r="222" spans="1:46" s="200" customFormat="1" ht="15" x14ac:dyDescent="0.25">
      <c r="A222" s="189">
        <v>900309444</v>
      </c>
      <c r="B222" s="174" t="s">
        <v>389</v>
      </c>
      <c r="C222" s="196">
        <v>44918</v>
      </c>
      <c r="D222" s="196">
        <v>44835</v>
      </c>
      <c r="E222" s="196">
        <v>44895</v>
      </c>
      <c r="F222" s="155">
        <v>10394405</v>
      </c>
      <c r="G222" s="155">
        <v>0</v>
      </c>
      <c r="H222" s="155">
        <v>0</v>
      </c>
      <c r="I222" s="155">
        <v>0</v>
      </c>
      <c r="J222" s="155">
        <v>6949756</v>
      </c>
      <c r="K222" s="155">
        <v>0</v>
      </c>
      <c r="L222" s="155">
        <v>0</v>
      </c>
      <c r="M222" s="155">
        <v>0</v>
      </c>
      <c r="N222" s="155">
        <v>0</v>
      </c>
      <c r="O222" s="155">
        <v>0</v>
      </c>
      <c r="P222" s="155">
        <v>0</v>
      </c>
      <c r="Q222" s="155">
        <v>0</v>
      </c>
      <c r="R222" s="155">
        <v>0</v>
      </c>
      <c r="S222" s="155">
        <v>3444649</v>
      </c>
      <c r="T222" s="155">
        <v>0</v>
      </c>
      <c r="U222" s="155">
        <v>0</v>
      </c>
      <c r="V222" s="155">
        <v>0</v>
      </c>
      <c r="W222" s="155">
        <v>0</v>
      </c>
      <c r="X222" s="155">
        <f t="shared" si="14"/>
        <v>0</v>
      </c>
      <c r="Y222" s="155">
        <v>0</v>
      </c>
      <c r="Z222" s="155">
        <v>0</v>
      </c>
      <c r="AA222" s="155">
        <v>0</v>
      </c>
      <c r="AB222" s="155">
        <f t="shared" si="13"/>
        <v>10394405</v>
      </c>
      <c r="AC222" s="167" t="s">
        <v>19</v>
      </c>
      <c r="AD222" s="197">
        <v>8398</v>
      </c>
      <c r="AE222" s="155" t="s">
        <v>102</v>
      </c>
      <c r="AF222" s="155">
        <v>2</v>
      </c>
      <c r="AG222" s="198" t="s">
        <v>71</v>
      </c>
      <c r="AH222" s="155" t="s">
        <v>25</v>
      </c>
      <c r="AI222" s="199">
        <v>44948</v>
      </c>
      <c r="AJ222" s="198" t="s">
        <v>61</v>
      </c>
      <c r="AK222" s="155"/>
      <c r="AL222" s="155">
        <v>0</v>
      </c>
      <c r="AM222" s="155">
        <v>0</v>
      </c>
      <c r="AN222" s="155">
        <v>0</v>
      </c>
      <c r="AO222" s="155">
        <v>0</v>
      </c>
      <c r="AP222" s="155">
        <v>0</v>
      </c>
      <c r="AQ222" s="155">
        <v>6949756</v>
      </c>
      <c r="AR222" s="155">
        <v>0</v>
      </c>
      <c r="AS222" s="155">
        <v>0</v>
      </c>
      <c r="AT222" s="163"/>
    </row>
    <row r="223" spans="1:46" s="200" customFormat="1" ht="15" x14ac:dyDescent="0.25">
      <c r="A223" s="189">
        <v>890307200</v>
      </c>
      <c r="B223" s="174" t="s">
        <v>390</v>
      </c>
      <c r="C223" s="196">
        <v>44922</v>
      </c>
      <c r="D223" s="196">
        <v>44287</v>
      </c>
      <c r="E223" s="196">
        <v>44895</v>
      </c>
      <c r="F223" s="155">
        <v>438200666.43000001</v>
      </c>
      <c r="G223" s="155">
        <v>0</v>
      </c>
      <c r="H223" s="155">
        <v>0</v>
      </c>
      <c r="I223" s="155">
        <v>0</v>
      </c>
      <c r="J223" s="155">
        <v>75816535.409999996</v>
      </c>
      <c r="K223" s="155">
        <v>17473271</v>
      </c>
      <c r="L223" s="155">
        <v>0</v>
      </c>
      <c r="M223" s="155">
        <v>40983455</v>
      </c>
      <c r="N223" s="155">
        <v>1373065</v>
      </c>
      <c r="O223" s="155">
        <v>0</v>
      </c>
      <c r="P223" s="155">
        <v>0</v>
      </c>
      <c r="Q223" s="155">
        <v>0</v>
      </c>
      <c r="R223" s="155">
        <v>0</v>
      </c>
      <c r="S223" s="155">
        <v>31102802</v>
      </c>
      <c r="T223" s="155">
        <v>152186718</v>
      </c>
      <c r="U223" s="155">
        <v>0</v>
      </c>
      <c r="V223" s="155">
        <v>0</v>
      </c>
      <c r="W223" s="155">
        <v>119264820.02000004</v>
      </c>
      <c r="X223" s="155">
        <f t="shared" si="14"/>
        <v>0</v>
      </c>
      <c r="Y223" s="155">
        <v>0</v>
      </c>
      <c r="Z223" s="155">
        <v>0</v>
      </c>
      <c r="AA223" s="155">
        <v>0</v>
      </c>
      <c r="AB223" s="155">
        <f t="shared" si="13"/>
        <v>438200666.43000001</v>
      </c>
      <c r="AC223" s="167" t="s">
        <v>19</v>
      </c>
      <c r="AD223" s="197">
        <v>8430</v>
      </c>
      <c r="AE223" s="155" t="s">
        <v>102</v>
      </c>
      <c r="AF223" s="155">
        <v>2</v>
      </c>
      <c r="AG223" s="198" t="s">
        <v>71</v>
      </c>
      <c r="AH223" s="155" t="s">
        <v>25</v>
      </c>
      <c r="AI223" s="199">
        <v>45012</v>
      </c>
      <c r="AJ223" s="198" t="s">
        <v>61</v>
      </c>
      <c r="AK223" s="155"/>
      <c r="AL223" s="155">
        <v>0</v>
      </c>
      <c r="AM223" s="155">
        <v>0</v>
      </c>
      <c r="AN223" s="155">
        <v>0</v>
      </c>
      <c r="AO223" s="155">
        <v>0</v>
      </c>
      <c r="AP223" s="155">
        <v>5800000</v>
      </c>
      <c r="AQ223" s="155">
        <v>0</v>
      </c>
      <c r="AR223" s="155">
        <v>1824719</v>
      </c>
      <c r="AS223" s="155">
        <v>68191816.420000002</v>
      </c>
      <c r="AT223" s="163"/>
    </row>
    <row r="224" spans="1:46" s="200" customFormat="1" ht="15" x14ac:dyDescent="0.25">
      <c r="A224" s="189">
        <v>900171211</v>
      </c>
      <c r="B224" s="174" t="s">
        <v>391</v>
      </c>
      <c r="C224" s="196">
        <v>44921</v>
      </c>
      <c r="D224" s="196">
        <v>43101</v>
      </c>
      <c r="E224" s="196">
        <v>44895</v>
      </c>
      <c r="F224" s="155">
        <v>3602377966</v>
      </c>
      <c r="G224" s="155">
        <v>2389658</v>
      </c>
      <c r="H224" s="155">
        <v>0</v>
      </c>
      <c r="I224" s="155">
        <v>0</v>
      </c>
      <c r="J224" s="155">
        <v>938254853.46000004</v>
      </c>
      <c r="K224" s="155">
        <v>0</v>
      </c>
      <c r="L224" s="155">
        <v>21796756</v>
      </c>
      <c r="M224" s="155">
        <v>8380349</v>
      </c>
      <c r="N224" s="155">
        <v>505727174</v>
      </c>
      <c r="O224" s="155">
        <v>0</v>
      </c>
      <c r="P224" s="155">
        <v>47170</v>
      </c>
      <c r="Q224" s="155">
        <v>163115208</v>
      </c>
      <c r="R224" s="155">
        <v>0</v>
      </c>
      <c r="S224" s="155">
        <v>33719535</v>
      </c>
      <c r="T224" s="155">
        <v>555570692</v>
      </c>
      <c r="U224" s="155">
        <v>39248148</v>
      </c>
      <c r="V224" s="155">
        <v>636233790</v>
      </c>
      <c r="W224" s="155">
        <v>697894632.53999996</v>
      </c>
      <c r="X224" s="155">
        <f t="shared" si="14"/>
        <v>0</v>
      </c>
      <c r="Y224" s="155">
        <v>0</v>
      </c>
      <c r="Z224" s="155">
        <v>110438184</v>
      </c>
      <c r="AA224" s="155">
        <v>110438184</v>
      </c>
      <c r="AB224" s="155">
        <f t="shared" si="13"/>
        <v>3491939782</v>
      </c>
      <c r="AC224" s="167" t="s">
        <v>41</v>
      </c>
      <c r="AD224" s="197">
        <v>8423</v>
      </c>
      <c r="AE224" s="155" t="s">
        <v>102</v>
      </c>
      <c r="AF224" s="155">
        <v>2</v>
      </c>
      <c r="AG224" s="198" t="s">
        <v>71</v>
      </c>
      <c r="AH224" s="155" t="s">
        <v>25</v>
      </c>
      <c r="AI224" s="199">
        <v>45011</v>
      </c>
      <c r="AJ224" s="198" t="s">
        <v>61</v>
      </c>
      <c r="AK224" s="155"/>
      <c r="AL224" s="155">
        <v>0</v>
      </c>
      <c r="AM224" s="155">
        <v>0</v>
      </c>
      <c r="AN224" s="155">
        <v>0</v>
      </c>
      <c r="AO224" s="155"/>
      <c r="AP224" s="155">
        <v>529215819</v>
      </c>
      <c r="AQ224" s="155">
        <v>360933886</v>
      </c>
      <c r="AR224" s="155">
        <v>13355789.460000001</v>
      </c>
      <c r="AS224" s="155">
        <v>34749359</v>
      </c>
      <c r="AT224" s="163"/>
    </row>
    <row r="225" spans="1:46" s="200" customFormat="1" ht="15" x14ac:dyDescent="0.25">
      <c r="A225" s="189">
        <v>891800395</v>
      </c>
      <c r="B225" s="174" t="s">
        <v>392</v>
      </c>
      <c r="C225" s="196">
        <v>44923</v>
      </c>
      <c r="D225" s="196">
        <v>43831</v>
      </c>
      <c r="E225" s="196">
        <v>44895</v>
      </c>
      <c r="F225" s="155">
        <v>3777944631.25</v>
      </c>
      <c r="G225" s="155">
        <v>397565</v>
      </c>
      <c r="H225" s="155">
        <v>0</v>
      </c>
      <c r="I225" s="155">
        <v>0</v>
      </c>
      <c r="J225" s="155">
        <v>536602565</v>
      </c>
      <c r="K225" s="155">
        <v>0</v>
      </c>
      <c r="L225" s="155">
        <v>62850</v>
      </c>
      <c r="M225" s="155">
        <v>937745</v>
      </c>
      <c r="N225" s="155">
        <v>24769654</v>
      </c>
      <c r="O225" s="155">
        <v>0</v>
      </c>
      <c r="P225" s="155">
        <v>0</v>
      </c>
      <c r="Q225" s="155">
        <v>704985020.80999994</v>
      </c>
      <c r="R225" s="155">
        <v>0</v>
      </c>
      <c r="S225" s="155">
        <v>275896361</v>
      </c>
      <c r="T225" s="155">
        <v>539205158.14999998</v>
      </c>
      <c r="U225" s="155">
        <v>1995488</v>
      </c>
      <c r="V225" s="155">
        <v>286872098.92000002</v>
      </c>
      <c r="W225" s="155">
        <v>1406220125.3699999</v>
      </c>
      <c r="X225" s="155">
        <f t="shared" si="14"/>
        <v>0</v>
      </c>
      <c r="Y225" s="155">
        <v>0</v>
      </c>
      <c r="Z225" s="155">
        <v>2433925</v>
      </c>
      <c r="AA225" s="155">
        <v>1086337</v>
      </c>
      <c r="AB225" s="155">
        <f t="shared" si="13"/>
        <v>3776858294.25</v>
      </c>
      <c r="AC225" s="167" t="s">
        <v>56</v>
      </c>
      <c r="AD225" s="197">
        <v>8458</v>
      </c>
      <c r="AE225" s="155" t="s">
        <v>102</v>
      </c>
      <c r="AF225" s="155">
        <v>2</v>
      </c>
      <c r="AG225" s="198" t="s">
        <v>71</v>
      </c>
      <c r="AH225" s="155" t="s">
        <v>25</v>
      </c>
      <c r="AI225" s="199">
        <v>45011</v>
      </c>
      <c r="AJ225" s="198" t="s">
        <v>61</v>
      </c>
      <c r="AK225" s="155"/>
      <c r="AL225" s="155">
        <v>0</v>
      </c>
      <c r="AM225" s="155">
        <v>0</v>
      </c>
      <c r="AN225" s="155">
        <v>0</v>
      </c>
      <c r="AO225" s="155">
        <v>0</v>
      </c>
      <c r="AP225" s="155">
        <v>155899778</v>
      </c>
      <c r="AQ225" s="155">
        <v>356125177</v>
      </c>
      <c r="AR225" s="155">
        <v>9607025</v>
      </c>
      <c r="AS225" s="155">
        <v>14970585</v>
      </c>
      <c r="AT225" s="163"/>
    </row>
    <row r="226" spans="1:46" s="200" customFormat="1" ht="15" x14ac:dyDescent="0.25">
      <c r="A226" s="189">
        <v>900587996</v>
      </c>
      <c r="B226" s="174" t="s">
        <v>393</v>
      </c>
      <c r="C226" s="196">
        <v>44915</v>
      </c>
      <c r="D226" s="196">
        <v>43466</v>
      </c>
      <c r="E226" s="196">
        <v>44834</v>
      </c>
      <c r="F226" s="155">
        <v>188556552</v>
      </c>
      <c r="G226" s="155">
        <v>0</v>
      </c>
      <c r="H226" s="155">
        <v>0</v>
      </c>
      <c r="I226" s="155">
        <v>0</v>
      </c>
      <c r="J226" s="155">
        <v>109340826.44</v>
      </c>
      <c r="K226" s="155">
        <v>0</v>
      </c>
      <c r="L226" s="155">
        <v>0</v>
      </c>
      <c r="M226" s="155">
        <v>0</v>
      </c>
      <c r="N226" s="155">
        <v>0</v>
      </c>
      <c r="O226" s="155">
        <v>0</v>
      </c>
      <c r="P226" s="155">
        <v>0</v>
      </c>
      <c r="Q226" s="155">
        <v>0</v>
      </c>
      <c r="R226" s="155">
        <v>0</v>
      </c>
      <c r="S226" s="155">
        <v>59831808</v>
      </c>
      <c r="T226" s="155">
        <v>4654629</v>
      </c>
      <c r="U226" s="155">
        <v>0</v>
      </c>
      <c r="V226" s="155">
        <v>11367300</v>
      </c>
      <c r="W226" s="155">
        <v>3361988.5600000024</v>
      </c>
      <c r="X226" s="155">
        <f t="shared" si="14"/>
        <v>0</v>
      </c>
      <c r="Y226" s="155">
        <v>0</v>
      </c>
      <c r="Z226" s="155">
        <v>0</v>
      </c>
      <c r="AA226" s="155">
        <v>0</v>
      </c>
      <c r="AB226" s="155">
        <f t="shared" si="13"/>
        <v>188556552</v>
      </c>
      <c r="AC226" s="167" t="s">
        <v>19</v>
      </c>
      <c r="AD226" s="197">
        <v>8355</v>
      </c>
      <c r="AE226" s="155" t="s">
        <v>102</v>
      </c>
      <c r="AF226" s="155">
        <v>2</v>
      </c>
      <c r="AG226" s="198" t="s">
        <v>71</v>
      </c>
      <c r="AH226" s="155" t="s">
        <v>25</v>
      </c>
      <c r="AI226" s="199">
        <v>45005</v>
      </c>
      <c r="AJ226" s="198" t="s">
        <v>61</v>
      </c>
      <c r="AK226" s="155"/>
      <c r="AL226" s="155">
        <v>0</v>
      </c>
      <c r="AM226" s="155">
        <v>0</v>
      </c>
      <c r="AN226" s="155">
        <v>0</v>
      </c>
      <c r="AO226" s="155">
        <v>0</v>
      </c>
      <c r="AP226" s="155">
        <v>133500</v>
      </c>
      <c r="AQ226" s="155">
        <v>38904784</v>
      </c>
      <c r="AR226" s="155">
        <v>41131669</v>
      </c>
      <c r="AS226" s="155">
        <v>29170873.439999998</v>
      </c>
      <c r="AT226" s="163"/>
    </row>
    <row r="227" spans="1:46" s="200" customFormat="1" ht="15" x14ac:dyDescent="0.25">
      <c r="A227" s="189">
        <v>900013381</v>
      </c>
      <c r="B227" s="174" t="s">
        <v>394</v>
      </c>
      <c r="C227" s="196">
        <v>44896</v>
      </c>
      <c r="D227" s="196">
        <v>42370</v>
      </c>
      <c r="E227" s="196">
        <v>44865</v>
      </c>
      <c r="F227" s="155">
        <v>971368614</v>
      </c>
      <c r="G227" s="155">
        <v>4983148</v>
      </c>
      <c r="H227" s="155">
        <v>0</v>
      </c>
      <c r="I227" s="155">
        <v>0</v>
      </c>
      <c r="J227" s="155">
        <v>673739951.34000003</v>
      </c>
      <c r="K227" s="155">
        <v>0</v>
      </c>
      <c r="L227" s="155">
        <v>0</v>
      </c>
      <c r="M227" s="155">
        <v>97900</v>
      </c>
      <c r="N227" s="155">
        <v>0</v>
      </c>
      <c r="O227" s="155">
        <v>0</v>
      </c>
      <c r="P227" s="155">
        <v>0</v>
      </c>
      <c r="Q227" s="155">
        <v>93155145</v>
      </c>
      <c r="R227" s="155">
        <v>0</v>
      </c>
      <c r="S227" s="155">
        <v>12267765</v>
      </c>
      <c r="T227" s="155">
        <v>10884697</v>
      </c>
      <c r="U227" s="155">
        <v>0</v>
      </c>
      <c r="V227" s="155">
        <v>9073909</v>
      </c>
      <c r="W227" s="155">
        <v>167166098.65999997</v>
      </c>
      <c r="X227" s="155">
        <f t="shared" si="14"/>
        <v>0</v>
      </c>
      <c r="Y227" s="155">
        <v>0</v>
      </c>
      <c r="Z227" s="155">
        <v>31500</v>
      </c>
      <c r="AA227" s="155">
        <v>31500</v>
      </c>
      <c r="AB227" s="155">
        <f t="shared" si="13"/>
        <v>971337114</v>
      </c>
      <c r="AC227" s="167" t="s">
        <v>59</v>
      </c>
      <c r="AD227" s="197">
        <v>7960</v>
      </c>
      <c r="AE227" s="155" t="s">
        <v>102</v>
      </c>
      <c r="AF227" s="155">
        <v>2</v>
      </c>
      <c r="AG227" s="198" t="s">
        <v>71</v>
      </c>
      <c r="AH227" s="155" t="s">
        <v>25</v>
      </c>
      <c r="AI227" s="199">
        <v>44934</v>
      </c>
      <c r="AJ227" s="198" t="s">
        <v>61</v>
      </c>
      <c r="AK227" s="155"/>
      <c r="AL227" s="155">
        <v>0</v>
      </c>
      <c r="AM227" s="155">
        <v>0</v>
      </c>
      <c r="AN227" s="155">
        <v>0</v>
      </c>
      <c r="AO227" s="155">
        <v>0</v>
      </c>
      <c r="AP227" s="155"/>
      <c r="AQ227" s="155">
        <v>306254355</v>
      </c>
      <c r="AR227" s="155">
        <v>233301990</v>
      </c>
      <c r="AS227" s="155">
        <v>134183606.34</v>
      </c>
      <c r="AT227" s="163"/>
    </row>
    <row r="228" spans="1:46" s="200" customFormat="1" ht="15" x14ac:dyDescent="0.25">
      <c r="A228" s="189">
        <v>891856507</v>
      </c>
      <c r="B228" s="174" t="s">
        <v>395</v>
      </c>
      <c r="C228" s="196">
        <v>44911</v>
      </c>
      <c r="D228" s="196" t="s">
        <v>396</v>
      </c>
      <c r="E228" s="196" t="s">
        <v>397</v>
      </c>
      <c r="F228" s="155">
        <v>1349085917</v>
      </c>
      <c r="G228" s="155">
        <v>621869</v>
      </c>
      <c r="H228" s="155">
        <v>0</v>
      </c>
      <c r="I228" s="155">
        <v>0</v>
      </c>
      <c r="J228" s="155">
        <v>672588558</v>
      </c>
      <c r="K228" s="155">
        <v>0</v>
      </c>
      <c r="L228" s="155">
        <v>2010571</v>
      </c>
      <c r="M228" s="155">
        <v>1625758</v>
      </c>
      <c r="N228" s="155">
        <v>39603166</v>
      </c>
      <c r="O228" s="155">
        <v>0</v>
      </c>
      <c r="P228" s="155">
        <v>0</v>
      </c>
      <c r="Q228" s="155">
        <v>135640111</v>
      </c>
      <c r="R228" s="155">
        <v>0</v>
      </c>
      <c r="S228" s="155">
        <v>270726485</v>
      </c>
      <c r="T228" s="155">
        <v>45911786</v>
      </c>
      <c r="U228" s="155">
        <v>80648</v>
      </c>
      <c r="V228" s="155">
        <v>66654539</v>
      </c>
      <c r="W228" s="155">
        <v>113622426</v>
      </c>
      <c r="X228" s="155">
        <f t="shared" si="14"/>
        <v>0</v>
      </c>
      <c r="Y228" s="155">
        <v>0</v>
      </c>
      <c r="Z228" s="155">
        <v>8707267</v>
      </c>
      <c r="AA228" s="155">
        <v>8707267</v>
      </c>
      <c r="AB228" s="155">
        <f t="shared" si="13"/>
        <v>1340378650</v>
      </c>
      <c r="AC228" s="167" t="s">
        <v>19</v>
      </c>
      <c r="AD228" s="197">
        <v>8277</v>
      </c>
      <c r="AE228" s="155" t="s">
        <v>102</v>
      </c>
      <c r="AF228" s="155">
        <v>2</v>
      </c>
      <c r="AG228" s="198" t="s">
        <v>71</v>
      </c>
      <c r="AH228" s="155" t="s">
        <v>25</v>
      </c>
      <c r="AI228" s="199">
        <v>44941</v>
      </c>
      <c r="AJ228" s="198" t="s">
        <v>61</v>
      </c>
      <c r="AK228" s="155"/>
      <c r="AL228" s="155">
        <v>0</v>
      </c>
      <c r="AM228" s="155">
        <v>0</v>
      </c>
      <c r="AN228" s="155">
        <v>0</v>
      </c>
      <c r="AO228" s="155">
        <v>0</v>
      </c>
      <c r="AP228" s="155">
        <v>1940690</v>
      </c>
      <c r="AQ228" s="155">
        <v>241574469</v>
      </c>
      <c r="AR228" s="155">
        <v>194694440</v>
      </c>
      <c r="AS228" s="155">
        <v>234378959</v>
      </c>
      <c r="AT228" s="163"/>
    </row>
    <row r="229" spans="1:46" s="200" customFormat="1" ht="15" x14ac:dyDescent="0.25">
      <c r="A229" s="189">
        <v>805011262</v>
      </c>
      <c r="B229" s="174" t="s">
        <v>398</v>
      </c>
      <c r="C229" s="196">
        <v>44918</v>
      </c>
      <c r="D229" s="196">
        <v>43466</v>
      </c>
      <c r="E229" s="196">
        <v>44895</v>
      </c>
      <c r="F229" s="155">
        <v>5888069229</v>
      </c>
      <c r="G229" s="155">
        <v>0</v>
      </c>
      <c r="H229" s="155">
        <v>0</v>
      </c>
      <c r="I229" s="155">
        <v>0</v>
      </c>
      <c r="J229" s="155">
        <v>3326994791.73</v>
      </c>
      <c r="K229" s="155">
        <v>0</v>
      </c>
      <c r="L229" s="155">
        <v>0</v>
      </c>
      <c r="M229" s="155">
        <v>0</v>
      </c>
      <c r="N229" s="155">
        <v>0</v>
      </c>
      <c r="O229" s="155">
        <v>0</v>
      </c>
      <c r="P229" s="155">
        <v>0</v>
      </c>
      <c r="Q229" s="155">
        <v>1191010718</v>
      </c>
      <c r="R229" s="155">
        <v>0</v>
      </c>
      <c r="S229" s="155">
        <v>280810124</v>
      </c>
      <c r="T229" s="155">
        <v>81666545</v>
      </c>
      <c r="U229" s="155">
        <v>1893751</v>
      </c>
      <c r="V229" s="155">
        <v>5803351</v>
      </c>
      <c r="W229" s="155">
        <v>999889948.27000046</v>
      </c>
      <c r="X229" s="155">
        <f t="shared" si="14"/>
        <v>0</v>
      </c>
      <c r="Y229" s="155">
        <v>0</v>
      </c>
      <c r="Z229" s="155">
        <v>0</v>
      </c>
      <c r="AA229" s="155">
        <v>0</v>
      </c>
      <c r="AB229" s="155">
        <f t="shared" si="13"/>
        <v>5888069229</v>
      </c>
      <c r="AC229" s="167" t="s">
        <v>55</v>
      </c>
      <c r="AD229" s="197">
        <v>8384</v>
      </c>
      <c r="AE229" s="155" t="s">
        <v>102</v>
      </c>
      <c r="AF229" s="155">
        <v>2</v>
      </c>
      <c r="AG229" s="198" t="s">
        <v>71</v>
      </c>
      <c r="AH229" s="155" t="s">
        <v>25</v>
      </c>
      <c r="AI229" s="199">
        <v>45008</v>
      </c>
      <c r="AJ229" s="198" t="s">
        <v>61</v>
      </c>
      <c r="AK229" s="155"/>
      <c r="AL229" s="155">
        <v>0</v>
      </c>
      <c r="AM229" s="155">
        <v>0</v>
      </c>
      <c r="AN229" s="155">
        <v>0</v>
      </c>
      <c r="AO229" s="155">
        <v>0</v>
      </c>
      <c r="AP229" s="155">
        <v>53908263</v>
      </c>
      <c r="AQ229" s="155">
        <v>1151982846</v>
      </c>
      <c r="AR229" s="155">
        <v>1075825410</v>
      </c>
      <c r="AS229" s="155">
        <v>1045278272.73</v>
      </c>
      <c r="AT229" s="163"/>
    </row>
    <row r="230" spans="1:46" s="200" customFormat="1" ht="15" x14ac:dyDescent="0.25">
      <c r="A230" s="189">
        <v>892300708</v>
      </c>
      <c r="B230" s="174" t="s">
        <v>399</v>
      </c>
      <c r="C230" s="196">
        <v>44916</v>
      </c>
      <c r="D230" s="196">
        <v>43405</v>
      </c>
      <c r="E230" s="196">
        <v>44895</v>
      </c>
      <c r="F230" s="155">
        <v>2472525516.8400002</v>
      </c>
      <c r="G230" s="155">
        <v>52647461.399999999</v>
      </c>
      <c r="H230" s="155">
        <v>0</v>
      </c>
      <c r="I230" s="155">
        <v>0</v>
      </c>
      <c r="J230" s="155">
        <v>891080701.25999999</v>
      </c>
      <c r="K230" s="155">
        <v>0</v>
      </c>
      <c r="L230" s="155">
        <v>7508884</v>
      </c>
      <c r="M230" s="155">
        <v>5072234</v>
      </c>
      <c r="N230" s="155">
        <v>147000</v>
      </c>
      <c r="O230" s="155">
        <v>0</v>
      </c>
      <c r="P230" s="155">
        <v>0</v>
      </c>
      <c r="Q230" s="155">
        <v>225827143</v>
      </c>
      <c r="R230" s="155">
        <v>0</v>
      </c>
      <c r="S230" s="155">
        <v>141335018</v>
      </c>
      <c r="T230" s="155">
        <v>22462943</v>
      </c>
      <c r="U230" s="155">
        <v>0</v>
      </c>
      <c r="V230" s="155">
        <v>281472212</v>
      </c>
      <c r="W230" s="155">
        <v>844971920.18000031</v>
      </c>
      <c r="X230" s="155">
        <f t="shared" si="14"/>
        <v>0</v>
      </c>
      <c r="Y230" s="155">
        <v>0</v>
      </c>
      <c r="Z230" s="155">
        <v>7520828</v>
      </c>
      <c r="AA230" s="155">
        <v>7520828</v>
      </c>
      <c r="AB230" s="155">
        <f t="shared" si="13"/>
        <v>2465004688.8400002</v>
      </c>
      <c r="AC230" s="167" t="s">
        <v>19</v>
      </c>
      <c r="AD230" s="197">
        <v>8375</v>
      </c>
      <c r="AE230" s="155" t="s">
        <v>102</v>
      </c>
      <c r="AF230" s="155">
        <v>2</v>
      </c>
      <c r="AG230" s="198" t="s">
        <v>71</v>
      </c>
      <c r="AH230" s="155" t="s">
        <v>25</v>
      </c>
      <c r="AI230" s="199">
        <v>45006</v>
      </c>
      <c r="AJ230" s="198" t="s">
        <v>61</v>
      </c>
      <c r="AK230" s="155"/>
      <c r="AL230" s="155">
        <v>0</v>
      </c>
      <c r="AM230" s="155">
        <v>0</v>
      </c>
      <c r="AN230" s="155">
        <v>0</v>
      </c>
      <c r="AO230" s="155">
        <v>0</v>
      </c>
      <c r="AP230" s="155">
        <v>363351752</v>
      </c>
      <c r="AQ230" s="155">
        <v>103775233</v>
      </c>
      <c r="AR230" s="155">
        <v>343676017.25999999</v>
      </c>
      <c r="AS230" s="155">
        <v>80277699</v>
      </c>
      <c r="AT230" s="163"/>
    </row>
    <row r="231" spans="1:46" s="200" customFormat="1" ht="15" x14ac:dyDescent="0.25">
      <c r="A231" s="189">
        <v>800174851</v>
      </c>
      <c r="B231" s="174" t="s">
        <v>400</v>
      </c>
      <c r="C231" s="196">
        <v>44918</v>
      </c>
      <c r="D231" s="196">
        <v>43497</v>
      </c>
      <c r="E231" s="196">
        <v>44895</v>
      </c>
      <c r="F231" s="155">
        <v>2721024621.4699998</v>
      </c>
      <c r="G231" s="155">
        <v>2449804</v>
      </c>
      <c r="H231" s="155">
        <v>0</v>
      </c>
      <c r="I231" s="155">
        <v>0</v>
      </c>
      <c r="J231" s="155">
        <v>1555541168.5799999</v>
      </c>
      <c r="K231" s="155">
        <v>1377139</v>
      </c>
      <c r="L231" s="155">
        <v>18581053</v>
      </c>
      <c r="M231" s="155">
        <v>25407070.390000001</v>
      </c>
      <c r="N231" s="155">
        <v>62469014</v>
      </c>
      <c r="O231" s="155">
        <v>0</v>
      </c>
      <c r="P231" s="155">
        <v>208200</v>
      </c>
      <c r="Q231" s="155">
        <v>329073595</v>
      </c>
      <c r="R231" s="155">
        <v>0</v>
      </c>
      <c r="S231" s="155">
        <v>151160848</v>
      </c>
      <c r="T231" s="155">
        <v>110483559</v>
      </c>
      <c r="U231" s="155">
        <v>666202</v>
      </c>
      <c r="V231" s="155">
        <v>2680102</v>
      </c>
      <c r="W231" s="155">
        <v>460926866.49999952</v>
      </c>
      <c r="X231" s="155">
        <f t="shared" si="14"/>
        <v>0</v>
      </c>
      <c r="Y231" s="155">
        <v>0</v>
      </c>
      <c r="Z231" s="155">
        <v>965132</v>
      </c>
      <c r="AA231" s="155">
        <v>965132</v>
      </c>
      <c r="AB231" s="155">
        <f t="shared" si="13"/>
        <v>2720059489.4699998</v>
      </c>
      <c r="AC231" s="167" t="s">
        <v>19</v>
      </c>
      <c r="AD231" s="197">
        <v>8386</v>
      </c>
      <c r="AE231" s="155" t="s">
        <v>102</v>
      </c>
      <c r="AF231" s="155">
        <v>2</v>
      </c>
      <c r="AG231" s="198" t="s">
        <v>71</v>
      </c>
      <c r="AH231" s="155" t="s">
        <v>25</v>
      </c>
      <c r="AI231" s="199">
        <v>45008</v>
      </c>
      <c r="AJ231" s="198" t="s">
        <v>61</v>
      </c>
      <c r="AK231" s="155"/>
      <c r="AL231" s="155">
        <v>208200</v>
      </c>
      <c r="AM231" s="155">
        <v>0</v>
      </c>
      <c r="AN231" s="155">
        <v>0</v>
      </c>
      <c r="AO231" s="155">
        <v>0</v>
      </c>
      <c r="AP231" s="155">
        <v>483208506</v>
      </c>
      <c r="AQ231" s="155">
        <v>351763744</v>
      </c>
      <c r="AR231" s="155">
        <v>478069764</v>
      </c>
      <c r="AS231" s="155">
        <v>242499154.57999998</v>
      </c>
      <c r="AT231" s="163"/>
    </row>
    <row r="232" spans="1:46" s="200" customFormat="1" ht="15" x14ac:dyDescent="0.25">
      <c r="A232" s="189">
        <v>890701033</v>
      </c>
      <c r="B232" s="174" t="s">
        <v>135</v>
      </c>
      <c r="C232" s="196">
        <v>44923</v>
      </c>
      <c r="D232" s="196">
        <v>43344</v>
      </c>
      <c r="E232" s="196">
        <v>44895</v>
      </c>
      <c r="F232" s="155">
        <v>7661224069</v>
      </c>
      <c r="G232" s="155">
        <v>124141.99999999983</v>
      </c>
      <c r="H232" s="155">
        <v>0</v>
      </c>
      <c r="I232" s="155">
        <v>0</v>
      </c>
      <c r="J232" s="155">
        <v>968570394.00999999</v>
      </c>
      <c r="K232" s="155">
        <v>16287</v>
      </c>
      <c r="L232" s="155">
        <v>152364</v>
      </c>
      <c r="M232" s="155">
        <v>3071549</v>
      </c>
      <c r="N232" s="155">
        <v>6942635</v>
      </c>
      <c r="O232" s="155">
        <v>0</v>
      </c>
      <c r="P232" s="155">
        <v>0</v>
      </c>
      <c r="Q232" s="155">
        <v>571342859</v>
      </c>
      <c r="R232" s="155">
        <v>0</v>
      </c>
      <c r="S232" s="155">
        <v>285447317</v>
      </c>
      <c r="T232" s="155">
        <v>2471303547</v>
      </c>
      <c r="U232" s="155">
        <v>0</v>
      </c>
      <c r="V232" s="155">
        <v>259229962</v>
      </c>
      <c r="W232" s="155">
        <v>3095023012.9899998</v>
      </c>
      <c r="X232" s="155">
        <f t="shared" si="14"/>
        <v>0</v>
      </c>
      <c r="Y232" s="155">
        <v>0</v>
      </c>
      <c r="Z232" s="155">
        <v>1472498</v>
      </c>
      <c r="AA232" s="155">
        <v>1472498</v>
      </c>
      <c r="AB232" s="155">
        <f t="shared" si="13"/>
        <v>7659751571</v>
      </c>
      <c r="AC232" s="167" t="s">
        <v>56</v>
      </c>
      <c r="AD232" s="197">
        <v>8451</v>
      </c>
      <c r="AE232" s="155" t="s">
        <v>102</v>
      </c>
      <c r="AF232" s="155">
        <v>2</v>
      </c>
      <c r="AG232" s="198" t="s">
        <v>71</v>
      </c>
      <c r="AH232" s="155" t="s">
        <v>25</v>
      </c>
      <c r="AI232" s="199">
        <v>45013</v>
      </c>
      <c r="AJ232" s="198" t="s">
        <v>61</v>
      </c>
      <c r="AK232" s="155"/>
      <c r="AL232" s="155">
        <v>0</v>
      </c>
      <c r="AM232" s="155">
        <v>0</v>
      </c>
      <c r="AN232" s="155">
        <v>0</v>
      </c>
      <c r="AO232" s="155">
        <v>0</v>
      </c>
      <c r="AP232" s="155">
        <v>905566574</v>
      </c>
      <c r="AQ232" s="155">
        <v>54111024</v>
      </c>
      <c r="AR232" s="155">
        <v>2025072.96</v>
      </c>
      <c r="AS232" s="155">
        <v>6867723.0499999998</v>
      </c>
      <c r="AT232" s="163"/>
    </row>
    <row r="233" spans="1:46" s="200" customFormat="1" ht="15" x14ac:dyDescent="0.25">
      <c r="A233" s="189">
        <v>900179340</v>
      </c>
      <c r="B233" s="174" t="s">
        <v>225</v>
      </c>
      <c r="C233" s="196">
        <v>44896</v>
      </c>
      <c r="D233" s="196">
        <v>42217</v>
      </c>
      <c r="E233" s="196">
        <v>44834</v>
      </c>
      <c r="F233" s="155">
        <v>74648142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155">
        <v>0</v>
      </c>
      <c r="Q233" s="155">
        <v>0</v>
      </c>
      <c r="R233" s="155">
        <v>0</v>
      </c>
      <c r="S233" s="155">
        <v>211725</v>
      </c>
      <c r="T233" s="155">
        <v>28000000</v>
      </c>
      <c r="U233" s="155">
        <v>0</v>
      </c>
      <c r="V233" s="155">
        <v>2055631</v>
      </c>
      <c r="W233" s="155">
        <v>44380786</v>
      </c>
      <c r="X233" s="155">
        <f t="shared" si="14"/>
        <v>0</v>
      </c>
      <c r="Y233" s="155">
        <v>0</v>
      </c>
      <c r="Z233" s="155">
        <v>0</v>
      </c>
      <c r="AA233" s="155">
        <v>0</v>
      </c>
      <c r="AB233" s="155">
        <f t="shared" si="13"/>
        <v>74648142</v>
      </c>
      <c r="AC233" s="167" t="s">
        <v>19</v>
      </c>
      <c r="AD233" s="197">
        <v>7975</v>
      </c>
      <c r="AE233" s="155" t="s">
        <v>102</v>
      </c>
      <c r="AF233" s="155">
        <v>2</v>
      </c>
      <c r="AG233" s="198" t="s">
        <v>71</v>
      </c>
      <c r="AH233" s="155" t="s">
        <v>25</v>
      </c>
      <c r="AI233" s="199">
        <v>44984</v>
      </c>
      <c r="AJ233" s="198" t="s">
        <v>61</v>
      </c>
      <c r="AK233" s="155" t="s">
        <v>182</v>
      </c>
      <c r="AL233" s="155">
        <v>0</v>
      </c>
      <c r="AM233" s="155">
        <v>0</v>
      </c>
      <c r="AN233" s="155">
        <v>0</v>
      </c>
      <c r="AO233" s="155">
        <v>0</v>
      </c>
      <c r="AP233" s="155">
        <v>0</v>
      </c>
      <c r="AQ233" s="155">
        <v>0</v>
      </c>
      <c r="AR233" s="155">
        <v>0</v>
      </c>
      <c r="AS233" s="155">
        <v>0</v>
      </c>
      <c r="AT233" s="163"/>
    </row>
    <row r="234" spans="1:46" s="200" customFormat="1" ht="15" x14ac:dyDescent="0.25">
      <c r="A234" s="189">
        <v>800089364</v>
      </c>
      <c r="B234" s="174" t="s">
        <v>148</v>
      </c>
      <c r="C234" s="196">
        <v>44901</v>
      </c>
      <c r="D234" s="196">
        <v>44562</v>
      </c>
      <c r="E234" s="196">
        <v>44865</v>
      </c>
      <c r="F234" s="155">
        <v>75266270</v>
      </c>
      <c r="G234" s="155">
        <v>0</v>
      </c>
      <c r="H234" s="155">
        <v>0</v>
      </c>
      <c r="I234" s="155">
        <v>0</v>
      </c>
      <c r="J234" s="155">
        <v>37844438.240000002</v>
      </c>
      <c r="K234" s="155">
        <v>0</v>
      </c>
      <c r="L234" s="155">
        <v>0</v>
      </c>
      <c r="M234" s="155">
        <v>0</v>
      </c>
      <c r="N234" s="155">
        <v>0</v>
      </c>
      <c r="O234" s="155">
        <v>0</v>
      </c>
      <c r="P234" s="155">
        <v>3260205</v>
      </c>
      <c r="Q234" s="155">
        <v>12680000</v>
      </c>
      <c r="R234" s="155">
        <v>0</v>
      </c>
      <c r="S234" s="155">
        <v>576448</v>
      </c>
      <c r="T234" s="155">
        <v>13560183</v>
      </c>
      <c r="U234" s="155">
        <v>0</v>
      </c>
      <c r="V234" s="155">
        <v>5822530</v>
      </c>
      <c r="W234" s="155">
        <v>1522465.7599999905</v>
      </c>
      <c r="X234" s="155">
        <f t="shared" si="14"/>
        <v>0</v>
      </c>
      <c r="Y234" s="155">
        <v>0</v>
      </c>
      <c r="Z234" s="155">
        <v>0</v>
      </c>
      <c r="AA234" s="155">
        <v>0</v>
      </c>
      <c r="AB234" s="155">
        <f t="shared" si="13"/>
        <v>75266270</v>
      </c>
      <c r="AC234" s="167" t="s">
        <v>19</v>
      </c>
      <c r="AD234" s="197">
        <v>8054</v>
      </c>
      <c r="AE234" s="155" t="s">
        <v>102</v>
      </c>
      <c r="AF234" s="155">
        <v>2</v>
      </c>
      <c r="AG234" s="198" t="s">
        <v>71</v>
      </c>
      <c r="AH234" s="155" t="s">
        <v>25</v>
      </c>
      <c r="AI234" s="199">
        <v>44928</v>
      </c>
      <c r="AJ234" s="198" t="s">
        <v>61</v>
      </c>
      <c r="AK234" s="155" t="s">
        <v>401</v>
      </c>
      <c r="AL234" s="155">
        <v>3260205</v>
      </c>
      <c r="AM234" s="155">
        <v>0</v>
      </c>
      <c r="AN234" s="155">
        <v>0</v>
      </c>
      <c r="AO234" s="155">
        <v>0</v>
      </c>
      <c r="AP234" s="155">
        <v>13114725</v>
      </c>
      <c r="AQ234" s="155">
        <v>12902290</v>
      </c>
      <c r="AR234" s="155">
        <v>11638010</v>
      </c>
      <c r="AS234" s="155">
        <v>189413.24</v>
      </c>
      <c r="AT234" s="163"/>
    </row>
    <row r="235" spans="1:46" s="200" customFormat="1" ht="15" x14ac:dyDescent="0.25">
      <c r="A235" s="189">
        <v>830002272</v>
      </c>
      <c r="B235" s="174" t="s">
        <v>402</v>
      </c>
      <c r="C235" s="196">
        <v>44904</v>
      </c>
      <c r="D235" s="196">
        <v>42979</v>
      </c>
      <c r="E235" s="196">
        <v>43738</v>
      </c>
      <c r="F235" s="155">
        <v>77607150</v>
      </c>
      <c r="G235" s="155">
        <v>68147</v>
      </c>
      <c r="H235" s="155">
        <v>0</v>
      </c>
      <c r="I235" s="155">
        <v>0</v>
      </c>
      <c r="J235" s="155">
        <v>98122</v>
      </c>
      <c r="K235" s="155">
        <v>0</v>
      </c>
      <c r="L235" s="155">
        <v>0</v>
      </c>
      <c r="M235" s="155">
        <v>0</v>
      </c>
      <c r="N235" s="155">
        <v>0</v>
      </c>
      <c r="O235" s="155">
        <v>0</v>
      </c>
      <c r="P235" s="155">
        <v>0</v>
      </c>
      <c r="Q235" s="155">
        <v>0</v>
      </c>
      <c r="R235" s="155">
        <v>0</v>
      </c>
      <c r="S235" s="155">
        <v>0</v>
      </c>
      <c r="T235" s="155">
        <v>0</v>
      </c>
      <c r="U235" s="155">
        <v>0</v>
      </c>
      <c r="V235" s="155">
        <v>0</v>
      </c>
      <c r="W235" s="155">
        <v>77440881</v>
      </c>
      <c r="X235" s="155">
        <f t="shared" si="14"/>
        <v>0</v>
      </c>
      <c r="Y235" s="155">
        <v>0</v>
      </c>
      <c r="Z235" s="155">
        <v>0</v>
      </c>
      <c r="AA235" s="155">
        <v>0</v>
      </c>
      <c r="AB235" s="155">
        <f t="shared" si="13"/>
        <v>77607150</v>
      </c>
      <c r="AC235" s="167" t="s">
        <v>56</v>
      </c>
      <c r="AD235" s="197">
        <v>8123</v>
      </c>
      <c r="AE235" s="155" t="s">
        <v>102</v>
      </c>
      <c r="AF235" s="155">
        <v>2</v>
      </c>
      <c r="AG235" s="170" t="s">
        <v>72</v>
      </c>
      <c r="AH235" s="155" t="s">
        <v>25</v>
      </c>
      <c r="AI235" s="199"/>
      <c r="AJ235" s="198" t="s">
        <v>61</v>
      </c>
      <c r="AK235" s="155" t="s">
        <v>75</v>
      </c>
      <c r="AL235" s="155">
        <v>0</v>
      </c>
      <c r="AM235" s="155">
        <v>0</v>
      </c>
      <c r="AN235" s="155">
        <v>0</v>
      </c>
      <c r="AO235" s="155">
        <v>0</v>
      </c>
      <c r="AP235" s="155">
        <v>0</v>
      </c>
      <c r="AQ235" s="155">
        <v>0</v>
      </c>
      <c r="AR235" s="155">
        <v>0</v>
      </c>
      <c r="AS235" s="155">
        <v>98122</v>
      </c>
      <c r="AT235" s="163"/>
    </row>
    <row r="236" spans="1:46" s="200" customFormat="1" ht="15" x14ac:dyDescent="0.25">
      <c r="A236" s="189">
        <v>900482242</v>
      </c>
      <c r="B236" s="174" t="s">
        <v>403</v>
      </c>
      <c r="C236" s="196">
        <v>44906</v>
      </c>
      <c r="D236" s="196">
        <v>43862</v>
      </c>
      <c r="E236" s="196">
        <v>44834</v>
      </c>
      <c r="F236" s="155">
        <v>190066754</v>
      </c>
      <c r="G236" s="155">
        <v>11613451</v>
      </c>
      <c r="H236" s="155">
        <v>0</v>
      </c>
      <c r="I236" s="155">
        <v>0</v>
      </c>
      <c r="J236" s="155">
        <v>0</v>
      </c>
      <c r="K236" s="155">
        <v>0</v>
      </c>
      <c r="L236" s="155">
        <v>0</v>
      </c>
      <c r="M236" s="155">
        <v>0</v>
      </c>
      <c r="N236" s="155">
        <v>0</v>
      </c>
      <c r="O236" s="155">
        <v>0</v>
      </c>
      <c r="P236" s="155">
        <v>0</v>
      </c>
      <c r="Q236" s="155">
        <v>149577805</v>
      </c>
      <c r="R236" s="155">
        <v>0</v>
      </c>
      <c r="S236" s="155">
        <v>9302709</v>
      </c>
      <c r="T236" s="155">
        <v>14502802</v>
      </c>
      <c r="U236" s="155">
        <v>5081087</v>
      </c>
      <c r="V236" s="155">
        <v>0</v>
      </c>
      <c r="W236" s="155">
        <v>-11100</v>
      </c>
      <c r="X236" s="155">
        <f t="shared" si="14"/>
        <v>0</v>
      </c>
      <c r="Y236" s="155">
        <v>0</v>
      </c>
      <c r="Z236" s="155">
        <v>0</v>
      </c>
      <c r="AA236" s="155">
        <v>0</v>
      </c>
      <c r="AB236" s="155">
        <f t="shared" si="13"/>
        <v>190066754</v>
      </c>
      <c r="AC236" s="167" t="s">
        <v>19</v>
      </c>
      <c r="AD236" s="197">
        <v>8137</v>
      </c>
      <c r="AE236" s="155" t="s">
        <v>102</v>
      </c>
      <c r="AF236" s="155">
        <v>2</v>
      </c>
      <c r="AG236" s="198" t="s">
        <v>71</v>
      </c>
      <c r="AH236" s="155" t="s">
        <v>25</v>
      </c>
      <c r="AI236" s="199">
        <v>44928</v>
      </c>
      <c r="AJ236" s="198" t="s">
        <v>61</v>
      </c>
      <c r="AK236" s="155"/>
      <c r="AL236" s="155">
        <v>0</v>
      </c>
      <c r="AM236" s="155">
        <v>0</v>
      </c>
      <c r="AN236" s="155">
        <v>0</v>
      </c>
      <c r="AO236" s="155">
        <v>0</v>
      </c>
      <c r="AP236" s="155">
        <v>0</v>
      </c>
      <c r="AQ236" s="155">
        <v>0</v>
      </c>
      <c r="AR236" s="155">
        <v>0</v>
      </c>
      <c r="AS236" s="155">
        <v>0</v>
      </c>
      <c r="AT236" s="163"/>
    </row>
    <row r="237" spans="1:46" s="200" customFormat="1" ht="15" x14ac:dyDescent="0.25">
      <c r="A237" s="189">
        <v>890000600</v>
      </c>
      <c r="B237" s="174" t="s">
        <v>404</v>
      </c>
      <c r="C237" s="196">
        <v>44909</v>
      </c>
      <c r="D237" s="196">
        <v>39845</v>
      </c>
      <c r="E237" s="196">
        <v>44895</v>
      </c>
      <c r="F237" s="155">
        <v>59785140</v>
      </c>
      <c r="G237" s="155">
        <v>201968</v>
      </c>
      <c r="H237" s="155">
        <v>0</v>
      </c>
      <c r="I237" s="155">
        <v>0</v>
      </c>
      <c r="J237" s="155">
        <v>13785883.789999999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3250152</v>
      </c>
      <c r="R237" s="155">
        <v>0</v>
      </c>
      <c r="S237" s="155">
        <v>9527207</v>
      </c>
      <c r="T237" s="155">
        <v>18715555</v>
      </c>
      <c r="U237" s="155">
        <v>103434</v>
      </c>
      <c r="V237" s="155">
        <v>10524407</v>
      </c>
      <c r="W237" s="155">
        <v>3676533.2100000009</v>
      </c>
      <c r="X237" s="155">
        <f t="shared" si="14"/>
        <v>0</v>
      </c>
      <c r="Y237" s="155">
        <v>0</v>
      </c>
      <c r="Z237" s="155">
        <v>0</v>
      </c>
      <c r="AA237" s="155">
        <v>0</v>
      </c>
      <c r="AB237" s="155">
        <f t="shared" si="13"/>
        <v>59785140</v>
      </c>
      <c r="AC237" s="167" t="s">
        <v>56</v>
      </c>
      <c r="AD237" s="197">
        <v>8241</v>
      </c>
      <c r="AE237" s="155" t="s">
        <v>102</v>
      </c>
      <c r="AF237" s="155">
        <v>2</v>
      </c>
      <c r="AG237" s="198" t="s">
        <v>71</v>
      </c>
      <c r="AH237" s="155" t="s">
        <v>25</v>
      </c>
      <c r="AI237" s="199">
        <v>44928</v>
      </c>
      <c r="AJ237" s="198" t="s">
        <v>61</v>
      </c>
      <c r="AK237" s="155"/>
      <c r="AL237" s="155">
        <v>0</v>
      </c>
      <c r="AM237" s="155">
        <v>0</v>
      </c>
      <c r="AN237" s="155">
        <v>0</v>
      </c>
      <c r="AO237" s="155">
        <v>0</v>
      </c>
      <c r="AP237" s="155">
        <v>9299737</v>
      </c>
      <c r="AQ237" s="155">
        <v>2532851</v>
      </c>
      <c r="AR237" s="155">
        <v>1953295.79</v>
      </c>
      <c r="AS237" s="155">
        <v>0</v>
      </c>
      <c r="AT237" s="163"/>
    </row>
    <row r="238" spans="1:46" s="200" customFormat="1" ht="15" x14ac:dyDescent="0.25">
      <c r="A238" s="189">
        <v>900355585</v>
      </c>
      <c r="B238" s="174" t="s">
        <v>405</v>
      </c>
      <c r="C238" s="196">
        <v>44911</v>
      </c>
      <c r="D238" s="196" t="s">
        <v>406</v>
      </c>
      <c r="E238" s="196" t="s">
        <v>141</v>
      </c>
      <c r="F238" s="155">
        <v>111404785</v>
      </c>
      <c r="G238" s="155">
        <v>0</v>
      </c>
      <c r="H238" s="155">
        <v>0</v>
      </c>
      <c r="I238" s="155">
        <v>0</v>
      </c>
      <c r="J238" s="155">
        <v>40281715</v>
      </c>
      <c r="K238" s="155">
        <v>0</v>
      </c>
      <c r="L238" s="155">
        <v>0</v>
      </c>
      <c r="M238" s="155">
        <v>0</v>
      </c>
      <c r="N238" s="155">
        <v>0</v>
      </c>
      <c r="O238" s="155">
        <v>0</v>
      </c>
      <c r="P238" s="155">
        <v>0</v>
      </c>
      <c r="Q238" s="155">
        <v>0</v>
      </c>
      <c r="R238" s="155">
        <v>0</v>
      </c>
      <c r="S238" s="155">
        <v>11096143</v>
      </c>
      <c r="T238" s="155">
        <v>10873385</v>
      </c>
      <c r="U238" s="155">
        <v>0</v>
      </c>
      <c r="V238" s="155">
        <v>10880351</v>
      </c>
      <c r="W238" s="155">
        <v>38273191</v>
      </c>
      <c r="X238" s="155">
        <f t="shared" si="14"/>
        <v>0</v>
      </c>
      <c r="Y238" s="155">
        <v>0</v>
      </c>
      <c r="Z238" s="155">
        <v>0</v>
      </c>
      <c r="AA238" s="155">
        <v>0</v>
      </c>
      <c r="AB238" s="155">
        <f t="shared" si="13"/>
        <v>111404785</v>
      </c>
      <c r="AC238" s="167" t="s">
        <v>19</v>
      </c>
      <c r="AD238" s="197">
        <v>8283</v>
      </c>
      <c r="AE238" s="155" t="s">
        <v>102</v>
      </c>
      <c r="AF238" s="155">
        <v>2</v>
      </c>
      <c r="AG238" s="198" t="s">
        <v>71</v>
      </c>
      <c r="AH238" s="155" t="s">
        <v>25</v>
      </c>
      <c r="AI238" s="199">
        <v>44941</v>
      </c>
      <c r="AJ238" s="198" t="s">
        <v>61</v>
      </c>
      <c r="AK238" s="155"/>
      <c r="AL238" s="155">
        <v>0</v>
      </c>
      <c r="AM238" s="155">
        <v>0</v>
      </c>
      <c r="AN238" s="155">
        <v>0</v>
      </c>
      <c r="AO238" s="155">
        <v>0</v>
      </c>
      <c r="AP238" s="155">
        <v>114358</v>
      </c>
      <c r="AQ238" s="155">
        <v>1051413</v>
      </c>
      <c r="AR238" s="155">
        <v>27521783</v>
      </c>
      <c r="AS238" s="155">
        <v>11594161</v>
      </c>
      <c r="AT238" s="163"/>
    </row>
    <row r="239" spans="1:46" s="200" customFormat="1" ht="15" x14ac:dyDescent="0.25">
      <c r="A239" s="189">
        <v>860007373</v>
      </c>
      <c r="B239" s="174" t="s">
        <v>51</v>
      </c>
      <c r="C239" s="196">
        <v>44909</v>
      </c>
      <c r="D239" s="196" t="s">
        <v>407</v>
      </c>
      <c r="E239" s="196" t="s">
        <v>397</v>
      </c>
      <c r="F239" s="155">
        <v>6816241157</v>
      </c>
      <c r="G239" s="155">
        <v>584845</v>
      </c>
      <c r="H239" s="155">
        <v>0</v>
      </c>
      <c r="I239" s="155">
        <v>0</v>
      </c>
      <c r="J239" s="155">
        <v>36541496</v>
      </c>
      <c r="K239" s="155">
        <v>1582130</v>
      </c>
      <c r="L239" s="155">
        <v>401927534</v>
      </c>
      <c r="M239" s="155">
        <v>88710448</v>
      </c>
      <c r="N239" s="155">
        <v>11032904</v>
      </c>
      <c r="O239" s="155">
        <v>0</v>
      </c>
      <c r="P239" s="155">
        <v>0</v>
      </c>
      <c r="Q239" s="155">
        <v>755557</v>
      </c>
      <c r="R239" s="155">
        <v>0</v>
      </c>
      <c r="S239" s="155">
        <v>12962547</v>
      </c>
      <c r="T239" s="155">
        <v>121829638</v>
      </c>
      <c r="U239" s="155">
        <v>80832</v>
      </c>
      <c r="V239" s="155">
        <v>59526056</v>
      </c>
      <c r="W239" s="155">
        <v>6080707170</v>
      </c>
      <c r="X239" s="155">
        <f t="shared" si="14"/>
        <v>0</v>
      </c>
      <c r="Y239" s="155">
        <v>0</v>
      </c>
      <c r="Z239" s="155">
        <v>328866625</v>
      </c>
      <c r="AA239" s="155">
        <v>328866625</v>
      </c>
      <c r="AB239" s="155">
        <f t="shared" si="13"/>
        <v>6487374532</v>
      </c>
      <c r="AC239" s="167" t="s">
        <v>55</v>
      </c>
      <c r="AD239" s="197">
        <v>8226</v>
      </c>
      <c r="AE239" s="155" t="s">
        <v>102</v>
      </c>
      <c r="AF239" s="155">
        <v>2</v>
      </c>
      <c r="AG239" s="170" t="s">
        <v>72</v>
      </c>
      <c r="AH239" s="155" t="s">
        <v>25</v>
      </c>
      <c r="AI239" s="199">
        <v>44939</v>
      </c>
      <c r="AJ239" s="198" t="s">
        <v>61</v>
      </c>
      <c r="AK239" s="155"/>
      <c r="AL239" s="155">
        <v>0</v>
      </c>
      <c r="AM239" s="155">
        <v>0</v>
      </c>
      <c r="AN239" s="155">
        <v>0</v>
      </c>
      <c r="AO239" s="155">
        <v>0</v>
      </c>
      <c r="AP239" s="155">
        <v>286512</v>
      </c>
      <c r="AQ239" s="155">
        <v>3095492</v>
      </c>
      <c r="AR239" s="155">
        <v>3419910</v>
      </c>
      <c r="AS239" s="155">
        <v>29739582</v>
      </c>
      <c r="AT239" s="163"/>
    </row>
    <row r="240" spans="1:46" s="200" customFormat="1" ht="15" x14ac:dyDescent="0.25">
      <c r="A240" s="189">
        <v>899999123</v>
      </c>
      <c r="B240" s="174" t="s">
        <v>149</v>
      </c>
      <c r="C240" s="196">
        <v>44909</v>
      </c>
      <c r="D240" s="196" t="s">
        <v>408</v>
      </c>
      <c r="E240" s="196" t="s">
        <v>397</v>
      </c>
      <c r="F240" s="155">
        <v>34629625448</v>
      </c>
      <c r="G240" s="155">
        <v>28315008</v>
      </c>
      <c r="H240" s="155">
        <v>0</v>
      </c>
      <c r="I240" s="155">
        <v>0</v>
      </c>
      <c r="J240" s="155">
        <v>10161124283</v>
      </c>
      <c r="K240" s="155">
        <v>125246</v>
      </c>
      <c r="L240" s="155">
        <v>1511720313</v>
      </c>
      <c r="M240" s="155">
        <v>1352831459</v>
      </c>
      <c r="N240" s="155">
        <v>94083745</v>
      </c>
      <c r="O240" s="155">
        <v>328153</v>
      </c>
      <c r="P240" s="155">
        <v>0</v>
      </c>
      <c r="Q240" s="155">
        <v>4000248285</v>
      </c>
      <c r="R240" s="155">
        <v>0</v>
      </c>
      <c r="S240" s="155">
        <v>1746401195</v>
      </c>
      <c r="T240" s="155">
        <v>3166440573</v>
      </c>
      <c r="U240" s="155">
        <v>3249166821</v>
      </c>
      <c r="V240" s="155">
        <v>5680542227</v>
      </c>
      <c r="W240" s="155">
        <v>3638298140</v>
      </c>
      <c r="X240" s="155">
        <f t="shared" si="14"/>
        <v>0</v>
      </c>
      <c r="Y240" s="155">
        <v>0</v>
      </c>
      <c r="Z240" s="155">
        <v>995287356</v>
      </c>
      <c r="AA240" s="155">
        <v>995287356</v>
      </c>
      <c r="AB240" s="155">
        <f t="shared" si="13"/>
        <v>33634338092</v>
      </c>
      <c r="AC240" s="167" t="s">
        <v>55</v>
      </c>
      <c r="AD240" s="197">
        <v>8221</v>
      </c>
      <c r="AE240" s="155" t="s">
        <v>102</v>
      </c>
      <c r="AF240" s="155">
        <v>2</v>
      </c>
      <c r="AG240" s="198" t="s">
        <v>71</v>
      </c>
      <c r="AH240" s="155" t="s">
        <v>25</v>
      </c>
      <c r="AI240" s="199">
        <v>44939</v>
      </c>
      <c r="AJ240" s="198" t="s">
        <v>61</v>
      </c>
      <c r="AK240" s="155"/>
      <c r="AL240" s="155">
        <v>0</v>
      </c>
      <c r="AM240" s="155">
        <v>0</v>
      </c>
      <c r="AN240" s="155">
        <v>0</v>
      </c>
      <c r="AO240" s="155">
        <v>0</v>
      </c>
      <c r="AP240" s="155">
        <v>259203507</v>
      </c>
      <c r="AQ240" s="155">
        <v>2316659000</v>
      </c>
      <c r="AR240" s="155">
        <v>3200418306</v>
      </c>
      <c r="AS240" s="155">
        <v>4384843470.4300003</v>
      </c>
      <c r="AT240" s="163"/>
    </row>
    <row r="241" spans="1:46" s="200" customFormat="1" ht="15" x14ac:dyDescent="0.25">
      <c r="A241" s="189">
        <v>890706833</v>
      </c>
      <c r="B241" s="174" t="s">
        <v>409</v>
      </c>
      <c r="C241" s="196">
        <v>44908</v>
      </c>
      <c r="D241" s="196" t="s">
        <v>143</v>
      </c>
      <c r="E241" s="196" t="s">
        <v>410</v>
      </c>
      <c r="F241" s="155">
        <v>1186695312</v>
      </c>
      <c r="G241" s="155">
        <v>208392</v>
      </c>
      <c r="H241" s="155">
        <v>0</v>
      </c>
      <c r="I241" s="155">
        <v>0</v>
      </c>
      <c r="J241" s="155">
        <v>17898220</v>
      </c>
      <c r="K241" s="155">
        <v>30576</v>
      </c>
      <c r="L241" s="155">
        <v>8974531</v>
      </c>
      <c r="M241" s="155">
        <v>19864537</v>
      </c>
      <c r="N241" s="155">
        <v>0</v>
      </c>
      <c r="O241" s="155">
        <v>0</v>
      </c>
      <c r="P241" s="155">
        <v>0</v>
      </c>
      <c r="Q241" s="155">
        <v>29678929</v>
      </c>
      <c r="R241" s="155">
        <v>0</v>
      </c>
      <c r="S241" s="155">
        <v>119542</v>
      </c>
      <c r="T241" s="155">
        <v>2150653</v>
      </c>
      <c r="U241" s="155">
        <v>0</v>
      </c>
      <c r="V241" s="155">
        <v>6979587</v>
      </c>
      <c r="W241" s="155">
        <v>1100790345</v>
      </c>
      <c r="X241" s="155">
        <f t="shared" si="14"/>
        <v>0</v>
      </c>
      <c r="Y241" s="155">
        <v>0</v>
      </c>
      <c r="Z241" s="155">
        <v>1050966</v>
      </c>
      <c r="AA241" s="155">
        <v>1050966</v>
      </c>
      <c r="AB241" s="155">
        <f t="shared" si="13"/>
        <v>1185644346</v>
      </c>
      <c r="AC241" s="167" t="s">
        <v>56</v>
      </c>
      <c r="AD241" s="197">
        <v>8215</v>
      </c>
      <c r="AE241" s="155" t="s">
        <v>102</v>
      </c>
      <c r="AF241" s="155">
        <v>2</v>
      </c>
      <c r="AG241" s="170" t="s">
        <v>72</v>
      </c>
      <c r="AH241" s="155" t="s">
        <v>25</v>
      </c>
      <c r="AI241" s="199">
        <v>44938</v>
      </c>
      <c r="AJ241" s="198" t="s">
        <v>61</v>
      </c>
      <c r="AK241" s="155"/>
      <c r="AL241" s="155">
        <v>0</v>
      </c>
      <c r="AM241" s="155">
        <v>0</v>
      </c>
      <c r="AN241" s="155">
        <v>0</v>
      </c>
      <c r="AO241" s="155">
        <v>0</v>
      </c>
      <c r="AP241" s="155">
        <v>0</v>
      </c>
      <c r="AQ241" s="155">
        <v>91900</v>
      </c>
      <c r="AR241" s="155">
        <v>17806319.82</v>
      </c>
      <c r="AS241" s="155">
        <v>0</v>
      </c>
      <c r="AT241" s="163"/>
    </row>
    <row r="242" spans="1:46" s="200" customFormat="1" ht="15" x14ac:dyDescent="0.25">
      <c r="A242" s="189">
        <v>890980757</v>
      </c>
      <c r="B242" s="174" t="s">
        <v>74</v>
      </c>
      <c r="C242" s="196">
        <v>44907</v>
      </c>
      <c r="D242" s="196" t="s">
        <v>152</v>
      </c>
      <c r="E242" s="196" t="s">
        <v>160</v>
      </c>
      <c r="F242" s="155">
        <v>76804943</v>
      </c>
      <c r="G242" s="155">
        <v>0</v>
      </c>
      <c r="H242" s="155">
        <v>0</v>
      </c>
      <c r="I242" s="155">
        <v>0</v>
      </c>
      <c r="J242" s="155">
        <v>6615260</v>
      </c>
      <c r="K242" s="155">
        <v>0</v>
      </c>
      <c r="L242" s="155">
        <v>2400</v>
      </c>
      <c r="M242" s="155">
        <v>2150</v>
      </c>
      <c r="N242" s="155">
        <v>190000</v>
      </c>
      <c r="O242" s="155">
        <v>0</v>
      </c>
      <c r="P242" s="155">
        <v>0</v>
      </c>
      <c r="Q242" s="155">
        <v>0</v>
      </c>
      <c r="R242" s="155">
        <v>0</v>
      </c>
      <c r="S242" s="155">
        <v>10918</v>
      </c>
      <c r="T242" s="155">
        <v>31508511</v>
      </c>
      <c r="U242" s="155">
        <v>0</v>
      </c>
      <c r="V242" s="155">
        <v>17842290</v>
      </c>
      <c r="W242" s="155">
        <v>20633414</v>
      </c>
      <c r="X242" s="155">
        <f t="shared" si="14"/>
        <v>0</v>
      </c>
      <c r="Y242" s="155">
        <v>0</v>
      </c>
      <c r="Z242" s="155">
        <v>4874025</v>
      </c>
      <c r="AA242" s="155">
        <v>4874025</v>
      </c>
      <c r="AB242" s="155">
        <f t="shared" si="13"/>
        <v>71930918</v>
      </c>
      <c r="AC242" s="167" t="s">
        <v>56</v>
      </c>
      <c r="AD242" s="197">
        <v>8177</v>
      </c>
      <c r="AE242" s="155" t="s">
        <v>102</v>
      </c>
      <c r="AF242" s="155">
        <v>2</v>
      </c>
      <c r="AG242" s="170" t="s">
        <v>72</v>
      </c>
      <c r="AH242" s="155" t="s">
        <v>25</v>
      </c>
      <c r="AI242" s="199">
        <v>44937</v>
      </c>
      <c r="AJ242" s="198" t="s">
        <v>61</v>
      </c>
      <c r="AK242" s="155"/>
      <c r="AL242" s="155">
        <v>0</v>
      </c>
      <c r="AM242" s="155">
        <v>0</v>
      </c>
      <c r="AN242" s="155">
        <v>0</v>
      </c>
      <c r="AO242" s="155">
        <v>0</v>
      </c>
      <c r="AP242" s="155">
        <v>0</v>
      </c>
      <c r="AQ242" s="155">
        <v>0</v>
      </c>
      <c r="AR242" s="155">
        <v>0</v>
      </c>
      <c r="AS242" s="155">
        <v>6615260</v>
      </c>
      <c r="AT242" s="163"/>
    </row>
    <row r="243" spans="1:46" s="200" customFormat="1" ht="15" x14ac:dyDescent="0.25">
      <c r="A243" s="189">
        <v>890980757</v>
      </c>
      <c r="B243" s="174" t="s">
        <v>74</v>
      </c>
      <c r="C243" s="196">
        <v>44907</v>
      </c>
      <c r="D243" s="196" t="s">
        <v>163</v>
      </c>
      <c r="E243" s="196" t="s">
        <v>156</v>
      </c>
      <c r="F243" s="155">
        <v>21822467</v>
      </c>
      <c r="G243" s="155">
        <v>1500</v>
      </c>
      <c r="H243" s="155">
        <v>0</v>
      </c>
      <c r="I243" s="155">
        <v>0</v>
      </c>
      <c r="J243" s="155">
        <v>1370040</v>
      </c>
      <c r="K243" s="155">
        <v>0</v>
      </c>
      <c r="L243" s="155">
        <v>0</v>
      </c>
      <c r="M243" s="155">
        <v>0</v>
      </c>
      <c r="N243" s="155">
        <v>0</v>
      </c>
      <c r="O243" s="155">
        <v>0</v>
      </c>
      <c r="P243" s="155">
        <v>0</v>
      </c>
      <c r="Q243" s="155">
        <v>0</v>
      </c>
      <c r="R243" s="155">
        <v>0</v>
      </c>
      <c r="S243" s="155">
        <v>0</v>
      </c>
      <c r="T243" s="155">
        <v>0</v>
      </c>
      <c r="U243" s="155">
        <v>0</v>
      </c>
      <c r="V243" s="155">
        <v>8885668</v>
      </c>
      <c r="W243" s="155">
        <v>11565259</v>
      </c>
      <c r="X243" s="155">
        <f t="shared" si="14"/>
        <v>0</v>
      </c>
      <c r="Y243" s="155">
        <v>0</v>
      </c>
      <c r="Z243" s="155">
        <v>4874025</v>
      </c>
      <c r="AA243" s="155">
        <v>4874025</v>
      </c>
      <c r="AB243" s="155">
        <f t="shared" si="13"/>
        <v>16948442</v>
      </c>
      <c r="AC243" s="167" t="s">
        <v>56</v>
      </c>
      <c r="AD243" s="197">
        <v>8176</v>
      </c>
      <c r="AE243" s="155" t="s">
        <v>102</v>
      </c>
      <c r="AF243" s="155">
        <v>2</v>
      </c>
      <c r="AG243" s="170" t="s">
        <v>72</v>
      </c>
      <c r="AH243" s="155" t="s">
        <v>25</v>
      </c>
      <c r="AI243" s="199">
        <v>44937</v>
      </c>
      <c r="AJ243" s="198" t="s">
        <v>61</v>
      </c>
      <c r="AK243" s="155"/>
      <c r="AL243" s="155">
        <v>0</v>
      </c>
      <c r="AM243" s="155">
        <v>0</v>
      </c>
      <c r="AN243" s="155">
        <v>0</v>
      </c>
      <c r="AO243" s="155">
        <v>0</v>
      </c>
      <c r="AP243" s="155">
        <v>0</v>
      </c>
      <c r="AQ243" s="155">
        <v>0</v>
      </c>
      <c r="AR243" s="155">
        <v>0</v>
      </c>
      <c r="AS243" s="155">
        <v>1370040.31</v>
      </c>
      <c r="AT243" s="163"/>
    </row>
    <row r="244" spans="1:46" s="200" customFormat="1" ht="15" x14ac:dyDescent="0.25">
      <c r="A244" s="189">
        <v>890980757</v>
      </c>
      <c r="B244" s="174" t="s">
        <v>74</v>
      </c>
      <c r="C244" s="196">
        <v>44907</v>
      </c>
      <c r="D244" s="196" t="s">
        <v>161</v>
      </c>
      <c r="E244" s="196" t="s">
        <v>411</v>
      </c>
      <c r="F244" s="155">
        <v>10893485</v>
      </c>
      <c r="G244" s="155">
        <v>0</v>
      </c>
      <c r="H244" s="155">
        <v>0</v>
      </c>
      <c r="I244" s="155">
        <v>0</v>
      </c>
      <c r="J244" s="155">
        <v>0</v>
      </c>
      <c r="K244" s="155">
        <v>0</v>
      </c>
      <c r="L244" s="155">
        <v>0</v>
      </c>
      <c r="M244" s="155">
        <v>0</v>
      </c>
      <c r="N244" s="155">
        <v>80832</v>
      </c>
      <c r="O244" s="155">
        <v>0</v>
      </c>
      <c r="P244" s="155">
        <v>0</v>
      </c>
      <c r="Q244" s="155">
        <v>0</v>
      </c>
      <c r="R244" s="155">
        <v>0</v>
      </c>
      <c r="S244" s="155">
        <v>0</v>
      </c>
      <c r="T244" s="155">
        <v>0</v>
      </c>
      <c r="U244" s="155">
        <v>0</v>
      </c>
      <c r="V244" s="155">
        <v>6456953</v>
      </c>
      <c r="W244" s="155">
        <v>4355700</v>
      </c>
      <c r="X244" s="155">
        <f t="shared" si="14"/>
        <v>0</v>
      </c>
      <c r="Y244" s="155">
        <v>0</v>
      </c>
      <c r="Z244" s="155">
        <v>4874025</v>
      </c>
      <c r="AA244" s="155">
        <v>4874025</v>
      </c>
      <c r="AB244" s="155">
        <f t="shared" si="13"/>
        <v>6019460</v>
      </c>
      <c r="AC244" s="167" t="s">
        <v>56</v>
      </c>
      <c r="AD244" s="197">
        <v>8175</v>
      </c>
      <c r="AE244" s="155" t="s">
        <v>102</v>
      </c>
      <c r="AF244" s="155">
        <v>2</v>
      </c>
      <c r="AG244" s="170" t="s">
        <v>72</v>
      </c>
      <c r="AH244" s="155" t="s">
        <v>25</v>
      </c>
      <c r="AI244" s="199">
        <v>44937</v>
      </c>
      <c r="AJ244" s="198" t="s">
        <v>61</v>
      </c>
      <c r="AK244" s="155"/>
      <c r="AL244" s="155">
        <v>0</v>
      </c>
      <c r="AM244" s="155">
        <v>0</v>
      </c>
      <c r="AN244" s="155">
        <v>0</v>
      </c>
      <c r="AO244" s="155">
        <v>0</v>
      </c>
      <c r="AP244" s="155">
        <v>0</v>
      </c>
      <c r="AQ244" s="155">
        <v>0</v>
      </c>
      <c r="AR244" s="155">
        <v>0</v>
      </c>
      <c r="AS244" s="155">
        <v>0</v>
      </c>
      <c r="AT244" s="163"/>
    </row>
    <row r="245" spans="1:46" s="200" customFormat="1" ht="15" x14ac:dyDescent="0.25">
      <c r="A245" s="189">
        <v>890980727</v>
      </c>
      <c r="B245" s="174" t="s">
        <v>128</v>
      </c>
      <c r="C245" s="196">
        <v>44907</v>
      </c>
      <c r="D245" s="196" t="s">
        <v>412</v>
      </c>
      <c r="E245" s="196" t="s">
        <v>410</v>
      </c>
      <c r="F245" s="155">
        <v>4171320</v>
      </c>
      <c r="G245" s="155">
        <v>0</v>
      </c>
      <c r="H245" s="155">
        <v>0</v>
      </c>
      <c r="I245" s="155">
        <v>0</v>
      </c>
      <c r="J245" s="155">
        <v>0</v>
      </c>
      <c r="K245" s="155">
        <v>0</v>
      </c>
      <c r="L245" s="155">
        <v>0</v>
      </c>
      <c r="M245" s="155">
        <v>0</v>
      </c>
      <c r="N245" s="155">
        <v>0</v>
      </c>
      <c r="O245" s="155">
        <v>0</v>
      </c>
      <c r="P245" s="155">
        <v>0</v>
      </c>
      <c r="Q245" s="155">
        <v>0</v>
      </c>
      <c r="R245" s="155">
        <v>0</v>
      </c>
      <c r="S245" s="155">
        <v>0</v>
      </c>
      <c r="T245" s="155">
        <v>1152830</v>
      </c>
      <c r="U245" s="155">
        <v>0</v>
      </c>
      <c r="V245" s="155">
        <v>855009</v>
      </c>
      <c r="W245" s="155">
        <v>2163481</v>
      </c>
      <c r="X245" s="155">
        <f t="shared" si="14"/>
        <v>0</v>
      </c>
      <c r="Y245" s="155">
        <v>0</v>
      </c>
      <c r="Z245" s="155">
        <v>0</v>
      </c>
      <c r="AA245" s="155">
        <v>0</v>
      </c>
      <c r="AB245" s="155">
        <f t="shared" si="13"/>
        <v>4171320</v>
      </c>
      <c r="AC245" s="167" t="s">
        <v>56</v>
      </c>
      <c r="AD245" s="197">
        <v>8168</v>
      </c>
      <c r="AE245" s="155" t="s">
        <v>102</v>
      </c>
      <c r="AF245" s="155">
        <v>2</v>
      </c>
      <c r="AG245" s="170" t="s">
        <v>72</v>
      </c>
      <c r="AH245" s="155" t="s">
        <v>25</v>
      </c>
      <c r="AI245" s="199">
        <v>44937</v>
      </c>
      <c r="AJ245" s="198" t="s">
        <v>61</v>
      </c>
      <c r="AK245" s="155"/>
      <c r="AL245" s="155">
        <v>0</v>
      </c>
      <c r="AM245" s="155">
        <v>0</v>
      </c>
      <c r="AN245" s="155">
        <v>0</v>
      </c>
      <c r="AO245" s="155">
        <v>0</v>
      </c>
      <c r="AP245" s="155">
        <v>0</v>
      </c>
      <c r="AQ245" s="155">
        <v>0</v>
      </c>
      <c r="AR245" s="155">
        <v>0</v>
      </c>
      <c r="AS245" s="155">
        <v>0</v>
      </c>
      <c r="AT245" s="163"/>
    </row>
    <row r="246" spans="1:46" s="200" customFormat="1" ht="15" x14ac:dyDescent="0.25">
      <c r="A246" s="189">
        <v>830507718</v>
      </c>
      <c r="B246" s="174" t="s">
        <v>146</v>
      </c>
      <c r="C246" s="196">
        <v>44904</v>
      </c>
      <c r="D246" s="196" t="s">
        <v>153</v>
      </c>
      <c r="E246" s="196" t="s">
        <v>154</v>
      </c>
      <c r="F246" s="155">
        <v>3054856187</v>
      </c>
      <c r="G246" s="155">
        <v>63747</v>
      </c>
      <c r="H246" s="155">
        <v>0</v>
      </c>
      <c r="I246" s="155">
        <v>0</v>
      </c>
      <c r="J246" s="155">
        <v>5416555</v>
      </c>
      <c r="K246" s="155">
        <v>0</v>
      </c>
      <c r="L246" s="155">
        <v>0</v>
      </c>
      <c r="M246" s="155">
        <v>61543387</v>
      </c>
      <c r="N246" s="155">
        <v>2911698</v>
      </c>
      <c r="O246" s="155">
        <v>0</v>
      </c>
      <c r="P246" s="155">
        <v>0</v>
      </c>
      <c r="Q246" s="155">
        <v>0</v>
      </c>
      <c r="R246" s="155">
        <v>0</v>
      </c>
      <c r="S246" s="155">
        <v>0</v>
      </c>
      <c r="T246" s="155">
        <v>63865427</v>
      </c>
      <c r="U246" s="155">
        <v>0</v>
      </c>
      <c r="V246" s="155">
        <v>50285793</v>
      </c>
      <c r="W246" s="155">
        <v>2870769580</v>
      </c>
      <c r="X246" s="155">
        <f t="shared" si="14"/>
        <v>0</v>
      </c>
      <c r="Y246" s="155">
        <v>0</v>
      </c>
      <c r="Z246" s="155">
        <v>1458652</v>
      </c>
      <c r="AA246" s="155">
        <v>1458652</v>
      </c>
      <c r="AB246" s="155">
        <f t="shared" si="13"/>
        <v>3053397535</v>
      </c>
      <c r="AC246" s="167" t="s">
        <v>55</v>
      </c>
      <c r="AD246" s="197">
        <v>8167</v>
      </c>
      <c r="AE246" s="155" t="s">
        <v>102</v>
      </c>
      <c r="AF246" s="155">
        <v>2</v>
      </c>
      <c r="AG246" s="170" t="s">
        <v>72</v>
      </c>
      <c r="AH246" s="155" t="s">
        <v>25</v>
      </c>
      <c r="AI246" s="199">
        <v>44934</v>
      </c>
      <c r="AJ246" s="198" t="s">
        <v>61</v>
      </c>
      <c r="AK246" s="155"/>
      <c r="AL246" s="155">
        <v>0</v>
      </c>
      <c r="AM246" s="155">
        <v>0</v>
      </c>
      <c r="AN246" s="155">
        <v>0</v>
      </c>
      <c r="AO246" s="155">
        <v>0</v>
      </c>
      <c r="AP246" s="155">
        <v>0</v>
      </c>
      <c r="AQ246" s="155">
        <v>0</v>
      </c>
      <c r="AR246" s="155">
        <v>0</v>
      </c>
      <c r="AS246" s="155">
        <v>5416555</v>
      </c>
      <c r="AT246" s="163"/>
    </row>
    <row r="247" spans="1:46" s="200" customFormat="1" ht="15" x14ac:dyDescent="0.25">
      <c r="A247" s="189">
        <v>830507718</v>
      </c>
      <c r="B247" s="174" t="s">
        <v>146</v>
      </c>
      <c r="C247" s="196">
        <v>44904</v>
      </c>
      <c r="D247" s="196" t="s">
        <v>155</v>
      </c>
      <c r="E247" s="196" t="s">
        <v>156</v>
      </c>
      <c r="F247" s="155">
        <v>4030428257</v>
      </c>
      <c r="G247" s="155">
        <v>0</v>
      </c>
      <c r="H247" s="155">
        <v>0</v>
      </c>
      <c r="I247" s="155">
        <v>0</v>
      </c>
      <c r="J247" s="155">
        <v>110</v>
      </c>
      <c r="K247" s="155">
        <v>0</v>
      </c>
      <c r="L247" s="155">
        <v>0</v>
      </c>
      <c r="M247" s="155">
        <v>128472</v>
      </c>
      <c r="N247" s="155">
        <v>0</v>
      </c>
      <c r="O247" s="155">
        <v>0</v>
      </c>
      <c r="P247" s="155">
        <v>0</v>
      </c>
      <c r="Q247" s="155">
        <v>0</v>
      </c>
      <c r="R247" s="155">
        <v>0</v>
      </c>
      <c r="S247" s="155">
        <v>0</v>
      </c>
      <c r="T247" s="155">
        <v>0</v>
      </c>
      <c r="U247" s="155">
        <v>0</v>
      </c>
      <c r="V247" s="155">
        <v>0</v>
      </c>
      <c r="W247" s="155">
        <v>4030299675</v>
      </c>
      <c r="X247" s="155">
        <f t="shared" si="14"/>
        <v>0</v>
      </c>
      <c r="Y247" s="155">
        <v>0</v>
      </c>
      <c r="Z247" s="155">
        <v>1458652</v>
      </c>
      <c r="AA247" s="155">
        <v>1458652</v>
      </c>
      <c r="AB247" s="155">
        <f t="shared" si="13"/>
        <v>4028969605</v>
      </c>
      <c r="AC247" s="167" t="s">
        <v>55</v>
      </c>
      <c r="AD247" s="197">
        <v>8166</v>
      </c>
      <c r="AE247" s="155" t="s">
        <v>102</v>
      </c>
      <c r="AF247" s="155">
        <v>2</v>
      </c>
      <c r="AG247" s="170" t="s">
        <v>72</v>
      </c>
      <c r="AH247" s="155" t="s">
        <v>25</v>
      </c>
      <c r="AI247" s="199">
        <v>44934</v>
      </c>
      <c r="AJ247" s="198" t="s">
        <v>61</v>
      </c>
      <c r="AK247" s="155"/>
      <c r="AL247" s="155">
        <v>0</v>
      </c>
      <c r="AM247" s="155">
        <v>0</v>
      </c>
      <c r="AN247" s="155">
        <v>0</v>
      </c>
      <c r="AO247" s="155">
        <v>0</v>
      </c>
      <c r="AP247" s="155">
        <v>0</v>
      </c>
      <c r="AQ247" s="155">
        <v>0</v>
      </c>
      <c r="AR247" s="155">
        <v>0</v>
      </c>
      <c r="AS247" s="155">
        <v>110</v>
      </c>
      <c r="AT247" s="163"/>
    </row>
    <row r="248" spans="1:46" s="200" customFormat="1" ht="15" x14ac:dyDescent="0.25">
      <c r="A248" s="189">
        <v>830507718</v>
      </c>
      <c r="B248" s="174" t="s">
        <v>146</v>
      </c>
      <c r="C248" s="196">
        <v>44904</v>
      </c>
      <c r="D248" s="196" t="s">
        <v>151</v>
      </c>
      <c r="E248" s="196" t="s">
        <v>157</v>
      </c>
      <c r="F248" s="155">
        <v>3620992534</v>
      </c>
      <c r="G248" s="155">
        <v>255532</v>
      </c>
      <c r="H248" s="155">
        <v>0</v>
      </c>
      <c r="I248" s="155">
        <v>0</v>
      </c>
      <c r="J248" s="155">
        <v>0</v>
      </c>
      <c r="K248" s="155">
        <v>0</v>
      </c>
      <c r="L248" s="155">
        <v>0</v>
      </c>
      <c r="M248" s="155">
        <v>1189577</v>
      </c>
      <c r="N248" s="155">
        <v>895652</v>
      </c>
      <c r="O248" s="155">
        <v>0</v>
      </c>
      <c r="P248" s="155">
        <v>0</v>
      </c>
      <c r="Q248" s="155">
        <v>0</v>
      </c>
      <c r="R248" s="155">
        <v>0</v>
      </c>
      <c r="S248" s="155">
        <v>0</v>
      </c>
      <c r="T248" s="155">
        <v>15968</v>
      </c>
      <c r="U248" s="155">
        <v>0</v>
      </c>
      <c r="V248" s="155">
        <v>0</v>
      </c>
      <c r="W248" s="155">
        <v>3618635805</v>
      </c>
      <c r="X248" s="155">
        <f t="shared" si="14"/>
        <v>0</v>
      </c>
      <c r="Y248" s="155">
        <v>0</v>
      </c>
      <c r="Z248" s="155">
        <v>1458652</v>
      </c>
      <c r="AA248" s="155">
        <v>1458652</v>
      </c>
      <c r="AB248" s="155">
        <f t="shared" si="13"/>
        <v>3619533882</v>
      </c>
      <c r="AC248" s="167" t="s">
        <v>55</v>
      </c>
      <c r="AD248" s="197">
        <v>8165</v>
      </c>
      <c r="AE248" s="155" t="s">
        <v>102</v>
      </c>
      <c r="AF248" s="155">
        <v>2</v>
      </c>
      <c r="AG248" s="170" t="s">
        <v>72</v>
      </c>
      <c r="AH248" s="155" t="s">
        <v>25</v>
      </c>
      <c r="AI248" s="199">
        <v>44934</v>
      </c>
      <c r="AJ248" s="198" t="s">
        <v>61</v>
      </c>
      <c r="AK248" s="155"/>
      <c r="AL248" s="155">
        <v>0</v>
      </c>
      <c r="AM248" s="155">
        <v>0</v>
      </c>
      <c r="AN248" s="155">
        <v>0</v>
      </c>
      <c r="AO248" s="155">
        <v>0</v>
      </c>
      <c r="AP248" s="155">
        <v>0</v>
      </c>
      <c r="AQ248" s="155">
        <v>0</v>
      </c>
      <c r="AR248" s="155">
        <v>0</v>
      </c>
      <c r="AS248" s="155">
        <v>0</v>
      </c>
      <c r="AT248" s="163"/>
    </row>
    <row r="249" spans="1:46" s="200" customFormat="1" ht="15" x14ac:dyDescent="0.25">
      <c r="A249" s="189">
        <v>830507718</v>
      </c>
      <c r="B249" s="174" t="s">
        <v>146</v>
      </c>
      <c r="C249" s="196">
        <v>44904</v>
      </c>
      <c r="D249" s="196" t="s">
        <v>147</v>
      </c>
      <c r="E249" s="196" t="s">
        <v>144</v>
      </c>
      <c r="F249" s="155">
        <v>2389195213</v>
      </c>
      <c r="G249" s="155">
        <v>0</v>
      </c>
      <c r="H249" s="155">
        <v>0</v>
      </c>
      <c r="I249" s="155">
        <v>0</v>
      </c>
      <c r="J249" s="155">
        <v>627206</v>
      </c>
      <c r="K249" s="155">
        <v>0</v>
      </c>
      <c r="L249" s="155">
        <v>0</v>
      </c>
      <c r="M249" s="155">
        <v>1206680</v>
      </c>
      <c r="N249" s="155">
        <v>320832</v>
      </c>
      <c r="O249" s="155">
        <v>0</v>
      </c>
      <c r="P249" s="155">
        <v>0</v>
      </c>
      <c r="Q249" s="155">
        <v>0</v>
      </c>
      <c r="R249" s="155">
        <v>0</v>
      </c>
      <c r="S249" s="155">
        <v>0</v>
      </c>
      <c r="T249" s="155">
        <v>0</v>
      </c>
      <c r="U249" s="155">
        <v>0</v>
      </c>
      <c r="V249" s="155">
        <v>0</v>
      </c>
      <c r="W249" s="155">
        <v>2387040495</v>
      </c>
      <c r="X249" s="155">
        <f t="shared" si="14"/>
        <v>0</v>
      </c>
      <c r="Y249" s="155">
        <v>0</v>
      </c>
      <c r="Z249" s="155">
        <v>1458652</v>
      </c>
      <c r="AA249" s="155">
        <v>1458652</v>
      </c>
      <c r="AB249" s="155">
        <f t="shared" si="13"/>
        <v>2387736561</v>
      </c>
      <c r="AC249" s="167" t="s">
        <v>55</v>
      </c>
      <c r="AD249" s="197">
        <v>8163</v>
      </c>
      <c r="AE249" s="155" t="s">
        <v>102</v>
      </c>
      <c r="AF249" s="155">
        <v>2</v>
      </c>
      <c r="AG249" s="170" t="s">
        <v>72</v>
      </c>
      <c r="AH249" s="155" t="s">
        <v>25</v>
      </c>
      <c r="AI249" s="199">
        <v>44934</v>
      </c>
      <c r="AJ249" s="198" t="s">
        <v>61</v>
      </c>
      <c r="AK249" s="155"/>
      <c r="AL249" s="155">
        <v>0</v>
      </c>
      <c r="AM249" s="155">
        <v>0</v>
      </c>
      <c r="AN249" s="155">
        <v>0</v>
      </c>
      <c r="AO249" s="155">
        <v>0</v>
      </c>
      <c r="AP249" s="155">
        <v>0</v>
      </c>
      <c r="AQ249" s="155">
        <v>0</v>
      </c>
      <c r="AR249" s="155">
        <v>0</v>
      </c>
      <c r="AS249" s="155">
        <v>627206</v>
      </c>
      <c r="AT249" s="163"/>
    </row>
    <row r="250" spans="1:46" s="200" customFormat="1" ht="15" x14ac:dyDescent="0.25">
      <c r="A250" s="189">
        <v>830507718</v>
      </c>
      <c r="B250" s="174" t="s">
        <v>146</v>
      </c>
      <c r="C250" s="196">
        <v>44904</v>
      </c>
      <c r="D250" s="196" t="s">
        <v>150</v>
      </c>
      <c r="E250" s="196" t="s">
        <v>158</v>
      </c>
      <c r="F250" s="155">
        <v>531527548</v>
      </c>
      <c r="G250" s="155">
        <v>0</v>
      </c>
      <c r="H250" s="155">
        <v>0</v>
      </c>
      <c r="I250" s="155">
        <v>0</v>
      </c>
      <c r="J250" s="155">
        <v>0</v>
      </c>
      <c r="K250" s="155">
        <v>0</v>
      </c>
      <c r="L250" s="155">
        <v>9038766</v>
      </c>
      <c r="M250" s="155">
        <v>0</v>
      </c>
      <c r="N250" s="155">
        <v>0</v>
      </c>
      <c r="O250" s="155">
        <v>0</v>
      </c>
      <c r="P250" s="155">
        <v>0</v>
      </c>
      <c r="Q250" s="155">
        <v>0</v>
      </c>
      <c r="R250" s="155">
        <v>0</v>
      </c>
      <c r="S250" s="155">
        <v>0</v>
      </c>
      <c r="T250" s="155">
        <v>0</v>
      </c>
      <c r="U250" s="155">
        <v>0</v>
      </c>
      <c r="V250" s="155">
        <v>0</v>
      </c>
      <c r="W250" s="155">
        <v>522488782</v>
      </c>
      <c r="X250" s="155">
        <f t="shared" si="14"/>
        <v>0</v>
      </c>
      <c r="Y250" s="155">
        <v>0</v>
      </c>
      <c r="Z250" s="155">
        <v>1458652</v>
      </c>
      <c r="AA250" s="155">
        <v>1458652</v>
      </c>
      <c r="AB250" s="155">
        <f t="shared" si="13"/>
        <v>530068896</v>
      </c>
      <c r="AC250" s="167" t="s">
        <v>55</v>
      </c>
      <c r="AD250" s="197">
        <v>8161</v>
      </c>
      <c r="AE250" s="155" t="s">
        <v>102</v>
      </c>
      <c r="AF250" s="155">
        <v>2</v>
      </c>
      <c r="AG250" s="170" t="s">
        <v>72</v>
      </c>
      <c r="AH250" s="155" t="s">
        <v>25</v>
      </c>
      <c r="AI250" s="199">
        <v>44934</v>
      </c>
      <c r="AJ250" s="198" t="s">
        <v>61</v>
      </c>
      <c r="AK250" s="155"/>
      <c r="AL250" s="155">
        <v>0</v>
      </c>
      <c r="AM250" s="155">
        <v>0</v>
      </c>
      <c r="AN250" s="155">
        <v>0</v>
      </c>
      <c r="AO250" s="155">
        <v>0</v>
      </c>
      <c r="AP250" s="155">
        <v>0</v>
      </c>
      <c r="AQ250" s="155">
        <v>0</v>
      </c>
      <c r="AR250" s="155">
        <v>0</v>
      </c>
      <c r="AS250" s="155">
        <v>0</v>
      </c>
      <c r="AT250" s="163"/>
    </row>
    <row r="251" spans="1:46" s="200" customFormat="1" ht="15" x14ac:dyDescent="0.25">
      <c r="A251" s="189">
        <v>830507718</v>
      </c>
      <c r="B251" s="174" t="s">
        <v>146</v>
      </c>
      <c r="C251" s="196">
        <v>44904</v>
      </c>
      <c r="D251" s="196" t="s">
        <v>159</v>
      </c>
      <c r="E251" s="196" t="s">
        <v>154</v>
      </c>
      <c r="F251" s="155">
        <v>2553515831</v>
      </c>
      <c r="G251" s="155">
        <v>0</v>
      </c>
      <c r="H251" s="155">
        <v>0</v>
      </c>
      <c r="I251" s="155">
        <v>0</v>
      </c>
      <c r="J251" s="155">
        <v>627206</v>
      </c>
      <c r="K251" s="155">
        <v>0</v>
      </c>
      <c r="L251" s="155">
        <v>0</v>
      </c>
      <c r="M251" s="155">
        <v>966678</v>
      </c>
      <c r="N251" s="155">
        <v>900322</v>
      </c>
      <c r="O251" s="155">
        <v>0</v>
      </c>
      <c r="P251" s="155">
        <v>0</v>
      </c>
      <c r="Q251" s="155">
        <v>0</v>
      </c>
      <c r="R251" s="155">
        <v>0</v>
      </c>
      <c r="S251" s="155">
        <v>0</v>
      </c>
      <c r="T251" s="155">
        <v>0</v>
      </c>
      <c r="U251" s="155">
        <v>0</v>
      </c>
      <c r="V251" s="155">
        <v>0</v>
      </c>
      <c r="W251" s="155">
        <v>2551021625</v>
      </c>
      <c r="X251" s="155">
        <f t="shared" si="14"/>
        <v>0</v>
      </c>
      <c r="Y251" s="155">
        <v>0</v>
      </c>
      <c r="Z251" s="155">
        <v>1458652</v>
      </c>
      <c r="AA251" s="155">
        <v>1458652</v>
      </c>
      <c r="AB251" s="155">
        <f t="shared" si="13"/>
        <v>2552057179</v>
      </c>
      <c r="AC251" s="167" t="s">
        <v>55</v>
      </c>
      <c r="AD251" s="197">
        <v>8160</v>
      </c>
      <c r="AE251" s="155" t="s">
        <v>102</v>
      </c>
      <c r="AF251" s="155">
        <v>2</v>
      </c>
      <c r="AG251" s="170" t="s">
        <v>72</v>
      </c>
      <c r="AH251" s="155" t="s">
        <v>25</v>
      </c>
      <c r="AI251" s="199">
        <v>44934</v>
      </c>
      <c r="AJ251" s="198" t="s">
        <v>61</v>
      </c>
      <c r="AK251" s="155"/>
      <c r="AL251" s="155">
        <v>0</v>
      </c>
      <c r="AM251" s="155">
        <v>0</v>
      </c>
      <c r="AN251" s="155">
        <v>0</v>
      </c>
      <c r="AO251" s="155">
        <v>0</v>
      </c>
      <c r="AP251" s="155">
        <v>0</v>
      </c>
      <c r="AQ251" s="155">
        <v>0</v>
      </c>
      <c r="AR251" s="155">
        <v>0</v>
      </c>
      <c r="AS251" s="155">
        <v>627206</v>
      </c>
      <c r="AT251" s="163"/>
    </row>
    <row r="252" spans="1:46" s="200" customFormat="1" ht="15" x14ac:dyDescent="0.25">
      <c r="A252" s="189">
        <v>900390423</v>
      </c>
      <c r="B252" s="174" t="s">
        <v>413</v>
      </c>
      <c r="C252" s="196">
        <v>44900</v>
      </c>
      <c r="D252" s="196" t="s">
        <v>414</v>
      </c>
      <c r="E252" s="196" t="s">
        <v>145</v>
      </c>
      <c r="F252" s="155">
        <v>7539748</v>
      </c>
      <c r="G252" s="155">
        <v>90858</v>
      </c>
      <c r="H252" s="155">
        <v>0</v>
      </c>
      <c r="I252" s="155">
        <v>0</v>
      </c>
      <c r="J252" s="155">
        <v>517359</v>
      </c>
      <c r="K252" s="155">
        <v>0</v>
      </c>
      <c r="L252" s="155">
        <v>0</v>
      </c>
      <c r="M252" s="155">
        <v>0</v>
      </c>
      <c r="N252" s="155">
        <v>0</v>
      </c>
      <c r="O252" s="155">
        <v>0</v>
      </c>
      <c r="P252" s="155">
        <v>0</v>
      </c>
      <c r="Q252" s="155">
        <v>0</v>
      </c>
      <c r="R252" s="155">
        <v>0</v>
      </c>
      <c r="S252" s="155">
        <v>577381</v>
      </c>
      <c r="T252" s="155">
        <v>0</v>
      </c>
      <c r="U252" s="155">
        <v>0</v>
      </c>
      <c r="V252" s="155">
        <v>6332174</v>
      </c>
      <c r="W252" s="155">
        <v>21976</v>
      </c>
      <c r="X252" s="155">
        <f t="shared" si="14"/>
        <v>0</v>
      </c>
      <c r="Y252" s="155">
        <v>0</v>
      </c>
      <c r="Z252" s="155">
        <v>8156757</v>
      </c>
      <c r="AA252" s="155">
        <v>8156757</v>
      </c>
      <c r="AB252" s="155">
        <f t="shared" si="13"/>
        <v>-617009</v>
      </c>
      <c r="AC252" s="167" t="s">
        <v>19</v>
      </c>
      <c r="AD252" s="197">
        <v>8030</v>
      </c>
      <c r="AE252" s="155" t="s">
        <v>102</v>
      </c>
      <c r="AF252" s="155">
        <v>2</v>
      </c>
      <c r="AG252" s="198" t="s">
        <v>71</v>
      </c>
      <c r="AH252" s="155" t="s">
        <v>25</v>
      </c>
      <c r="AI252" s="199">
        <v>44930</v>
      </c>
      <c r="AJ252" s="198" t="s">
        <v>61</v>
      </c>
      <c r="AK252" s="155"/>
      <c r="AL252" s="155">
        <v>0</v>
      </c>
      <c r="AM252" s="155">
        <v>0</v>
      </c>
      <c r="AN252" s="155">
        <v>0</v>
      </c>
      <c r="AO252" s="155">
        <v>0</v>
      </c>
      <c r="AP252" s="155">
        <v>0</v>
      </c>
      <c r="AQ252" s="155">
        <v>0</v>
      </c>
      <c r="AR252" s="155">
        <v>0</v>
      </c>
      <c r="AS252" s="155">
        <v>517359</v>
      </c>
      <c r="AT252" s="163"/>
    </row>
    <row r="253" spans="1:46" s="200" customFormat="1" ht="15" x14ac:dyDescent="0.25">
      <c r="A253" s="189">
        <v>900807287</v>
      </c>
      <c r="B253" s="174" t="s">
        <v>415</v>
      </c>
      <c r="C253" s="196">
        <v>44914</v>
      </c>
      <c r="D253" s="196">
        <v>44317</v>
      </c>
      <c r="E253" s="196">
        <v>44865</v>
      </c>
      <c r="F253" s="155">
        <v>408780461</v>
      </c>
      <c r="G253" s="155">
        <v>0</v>
      </c>
      <c r="H253" s="155">
        <v>0</v>
      </c>
      <c r="I253" s="155">
        <v>0</v>
      </c>
      <c r="J253" s="155">
        <v>353193466</v>
      </c>
      <c r="K253" s="155">
        <v>0</v>
      </c>
      <c r="L253" s="155">
        <v>0</v>
      </c>
      <c r="M253" s="155">
        <v>546131</v>
      </c>
      <c r="N253" s="155">
        <v>0</v>
      </c>
      <c r="O253" s="155">
        <v>0</v>
      </c>
      <c r="P253" s="155">
        <v>0</v>
      </c>
      <c r="Q253" s="155">
        <v>30600</v>
      </c>
      <c r="R253" s="155">
        <v>0</v>
      </c>
      <c r="S253" s="155">
        <v>22150097</v>
      </c>
      <c r="T253" s="155">
        <v>5517028</v>
      </c>
      <c r="U253" s="155">
        <v>0</v>
      </c>
      <c r="V253" s="155">
        <v>0</v>
      </c>
      <c r="W253" s="155">
        <v>27343139</v>
      </c>
      <c r="X253" s="155">
        <f t="shared" si="14"/>
        <v>0</v>
      </c>
      <c r="Y253" s="155">
        <v>0</v>
      </c>
      <c r="Z253" s="155">
        <v>0</v>
      </c>
      <c r="AA253" s="155">
        <v>0</v>
      </c>
      <c r="AB253" s="155">
        <f t="shared" si="13"/>
        <v>408780461</v>
      </c>
      <c r="AC253" s="167" t="s">
        <v>19</v>
      </c>
      <c r="AD253" s="197">
        <v>8321</v>
      </c>
      <c r="AE253" s="155" t="s">
        <v>102</v>
      </c>
      <c r="AF253" s="155">
        <v>2</v>
      </c>
      <c r="AG253" s="198" t="s">
        <v>71</v>
      </c>
      <c r="AH253" s="155" t="s">
        <v>25</v>
      </c>
      <c r="AI253" s="199">
        <v>44944</v>
      </c>
      <c r="AJ253" s="198" t="s">
        <v>61</v>
      </c>
      <c r="AK253" s="155"/>
      <c r="AL253" s="155">
        <v>0</v>
      </c>
      <c r="AM253" s="155">
        <v>0</v>
      </c>
      <c r="AN253" s="155">
        <v>0</v>
      </c>
      <c r="AO253" s="155">
        <v>0</v>
      </c>
      <c r="AP253" s="155">
        <v>115937542</v>
      </c>
      <c r="AQ253" s="155">
        <v>119390205</v>
      </c>
      <c r="AR253" s="155">
        <v>117865719</v>
      </c>
      <c r="AS253" s="155">
        <v>0</v>
      </c>
      <c r="AT253" s="163"/>
    </row>
    <row r="254" spans="1:46" s="200" customFormat="1" ht="15" x14ac:dyDescent="0.25">
      <c r="A254" s="189">
        <v>901326019</v>
      </c>
      <c r="B254" s="174" t="s">
        <v>416</v>
      </c>
      <c r="C254" s="196">
        <v>44907</v>
      </c>
      <c r="D254" s="196">
        <v>43862</v>
      </c>
      <c r="E254" s="196">
        <v>44834</v>
      </c>
      <c r="F254" s="155">
        <v>441643288</v>
      </c>
      <c r="G254" s="155">
        <v>0</v>
      </c>
      <c r="H254" s="155">
        <v>0</v>
      </c>
      <c r="I254" s="155">
        <v>0</v>
      </c>
      <c r="J254" s="155">
        <v>56452527</v>
      </c>
      <c r="K254" s="155">
        <v>0</v>
      </c>
      <c r="L254" s="155">
        <v>0</v>
      </c>
      <c r="M254" s="155">
        <v>203207</v>
      </c>
      <c r="N254" s="155">
        <v>0</v>
      </c>
      <c r="O254" s="155">
        <v>0</v>
      </c>
      <c r="P254" s="155">
        <v>0</v>
      </c>
      <c r="Q254" s="155">
        <v>10414688</v>
      </c>
      <c r="R254" s="155">
        <v>0</v>
      </c>
      <c r="S254" s="155">
        <v>60496192</v>
      </c>
      <c r="T254" s="155">
        <v>31469775</v>
      </c>
      <c r="U254" s="155">
        <v>0</v>
      </c>
      <c r="V254" s="155">
        <v>0</v>
      </c>
      <c r="W254" s="155">
        <v>282606899</v>
      </c>
      <c r="X254" s="155">
        <f t="shared" si="14"/>
        <v>0</v>
      </c>
      <c r="Y254" s="155">
        <v>0</v>
      </c>
      <c r="Z254" s="155">
        <v>0</v>
      </c>
      <c r="AA254" s="155">
        <v>0</v>
      </c>
      <c r="AB254" s="155">
        <f t="shared" si="13"/>
        <v>441643288</v>
      </c>
      <c r="AC254" s="167" t="s">
        <v>19</v>
      </c>
      <c r="AD254" s="197">
        <v>8346</v>
      </c>
      <c r="AE254" s="155" t="s">
        <v>102</v>
      </c>
      <c r="AF254" s="155">
        <v>2</v>
      </c>
      <c r="AG254" s="198" t="s">
        <v>71</v>
      </c>
      <c r="AH254" s="155" t="s">
        <v>25</v>
      </c>
      <c r="AI254" s="199">
        <v>45035</v>
      </c>
      <c r="AJ254" s="198" t="s">
        <v>61</v>
      </c>
      <c r="AK254" s="155"/>
      <c r="AL254" s="155">
        <v>0</v>
      </c>
      <c r="AM254" s="155">
        <v>0</v>
      </c>
      <c r="AN254" s="155">
        <v>0</v>
      </c>
      <c r="AO254" s="155">
        <v>0</v>
      </c>
      <c r="AP254" s="155">
        <v>24629468</v>
      </c>
      <c r="AQ254" s="155">
        <v>5256737</v>
      </c>
      <c r="AR254" s="155">
        <v>10496826</v>
      </c>
      <c r="AS254" s="155">
        <v>16069496</v>
      </c>
      <c r="AT254" s="163"/>
    </row>
    <row r="255" spans="1:46" s="200" customFormat="1" ht="15" x14ac:dyDescent="0.25">
      <c r="A255" s="189">
        <v>800210375</v>
      </c>
      <c r="B255" s="174" t="s">
        <v>393</v>
      </c>
      <c r="C255" s="196">
        <v>44918</v>
      </c>
      <c r="D255" s="196">
        <v>43556</v>
      </c>
      <c r="E255" s="196">
        <v>44865</v>
      </c>
      <c r="F255" s="155">
        <v>813300004.52999997</v>
      </c>
      <c r="G255" s="155">
        <v>0</v>
      </c>
      <c r="H255" s="155">
        <v>0</v>
      </c>
      <c r="I255" s="155">
        <v>0</v>
      </c>
      <c r="J255" s="155">
        <v>62775189.369999997</v>
      </c>
      <c r="K255" s="155">
        <v>921690</v>
      </c>
      <c r="L255" s="155">
        <v>0</v>
      </c>
      <c r="M255" s="155">
        <v>7488513.25</v>
      </c>
      <c r="N255" s="155">
        <v>6608322</v>
      </c>
      <c r="O255" s="155">
        <v>0</v>
      </c>
      <c r="P255" s="155">
        <v>0</v>
      </c>
      <c r="Q255" s="155">
        <v>306574680</v>
      </c>
      <c r="R255" s="155">
        <v>0</v>
      </c>
      <c r="S255" s="155">
        <v>56925024</v>
      </c>
      <c r="T255" s="155">
        <v>286437432.16000003</v>
      </c>
      <c r="U255" s="155">
        <v>0</v>
      </c>
      <c r="V255" s="155">
        <v>806215</v>
      </c>
      <c r="W255" s="155">
        <v>84762938.75</v>
      </c>
      <c r="X255" s="155">
        <f t="shared" si="14"/>
        <v>0</v>
      </c>
      <c r="Y255" s="155">
        <v>0</v>
      </c>
      <c r="Z255" s="155">
        <v>43628671</v>
      </c>
      <c r="AA255" s="155">
        <v>43628671</v>
      </c>
      <c r="AB255" s="155">
        <f t="shared" si="13"/>
        <v>769671333.52999997</v>
      </c>
      <c r="AC255" s="167" t="s">
        <v>55</v>
      </c>
      <c r="AD255" s="197">
        <v>8383</v>
      </c>
      <c r="AE255" s="155" t="s">
        <v>102</v>
      </c>
      <c r="AF255" s="155">
        <v>2</v>
      </c>
      <c r="AG255" s="198" t="s">
        <v>71</v>
      </c>
      <c r="AH255" s="155" t="s">
        <v>25</v>
      </c>
      <c r="AI255" s="199">
        <v>45008</v>
      </c>
      <c r="AJ255" s="198" t="s">
        <v>61</v>
      </c>
      <c r="AK255" s="155"/>
      <c r="AL255" s="155">
        <v>0</v>
      </c>
      <c r="AM255" s="155">
        <v>0</v>
      </c>
      <c r="AN255" s="155">
        <v>0</v>
      </c>
      <c r="AO255" s="155">
        <v>0</v>
      </c>
      <c r="AP255" s="155">
        <v>10686528</v>
      </c>
      <c r="AQ255" s="155">
        <v>981928</v>
      </c>
      <c r="AR255" s="155">
        <v>10680738</v>
      </c>
      <c r="AS255" s="155">
        <v>40425995.219999999</v>
      </c>
      <c r="AT255" s="163"/>
    </row>
    <row r="256" spans="1:46" s="200" customFormat="1" ht="15" x14ac:dyDescent="0.25">
      <c r="A256" s="189">
        <v>891800439</v>
      </c>
      <c r="B256" s="174" t="s">
        <v>417</v>
      </c>
      <c r="C256" s="196">
        <v>44918</v>
      </c>
      <c r="D256" s="196">
        <v>44409</v>
      </c>
      <c r="E256" s="196">
        <v>44895</v>
      </c>
      <c r="F256" s="155">
        <v>13010773</v>
      </c>
      <c r="G256" s="155"/>
      <c r="H256" s="155"/>
      <c r="I256" s="155"/>
      <c r="J256" s="155">
        <v>49800</v>
      </c>
      <c r="K256" s="155">
        <v>0</v>
      </c>
      <c r="L256" s="155">
        <v>0</v>
      </c>
      <c r="M256" s="155">
        <v>0</v>
      </c>
      <c r="N256" s="155">
        <v>0</v>
      </c>
      <c r="O256" s="155">
        <v>0</v>
      </c>
      <c r="P256" s="155">
        <v>0</v>
      </c>
      <c r="Q256" s="155">
        <v>352000</v>
      </c>
      <c r="R256" s="155">
        <v>0</v>
      </c>
      <c r="S256" s="155">
        <v>4866582</v>
      </c>
      <c r="T256" s="155">
        <v>7204433</v>
      </c>
      <c r="U256" s="155">
        <v>0</v>
      </c>
      <c r="V256" s="155">
        <v>0</v>
      </c>
      <c r="W256" s="155">
        <v>537958</v>
      </c>
      <c r="X256" s="155">
        <f t="shared" si="14"/>
        <v>0</v>
      </c>
      <c r="Y256" s="155">
        <v>0</v>
      </c>
      <c r="Z256" s="155">
        <v>0</v>
      </c>
      <c r="AA256" s="155">
        <v>0</v>
      </c>
      <c r="AB256" s="155">
        <f t="shared" si="13"/>
        <v>13010773</v>
      </c>
      <c r="AC256" s="167" t="s">
        <v>19</v>
      </c>
      <c r="AD256" s="197">
        <v>8385</v>
      </c>
      <c r="AE256" s="155" t="s">
        <v>102</v>
      </c>
      <c r="AF256" s="155">
        <v>2</v>
      </c>
      <c r="AG256" s="198" t="s">
        <v>71</v>
      </c>
      <c r="AH256" s="155" t="s">
        <v>25</v>
      </c>
      <c r="AI256" s="199">
        <v>45008</v>
      </c>
      <c r="AJ256" s="198" t="s">
        <v>61</v>
      </c>
      <c r="AK256" s="155"/>
      <c r="AL256" s="155">
        <v>0</v>
      </c>
      <c r="AM256" s="155">
        <v>0</v>
      </c>
      <c r="AN256" s="155">
        <v>0</v>
      </c>
      <c r="AO256" s="155">
        <v>0</v>
      </c>
      <c r="AP256" s="155">
        <v>0</v>
      </c>
      <c r="AQ256" s="155">
        <v>0</v>
      </c>
      <c r="AR256" s="155">
        <v>49800</v>
      </c>
      <c r="AS256" s="155">
        <v>0</v>
      </c>
      <c r="AT256" s="163"/>
    </row>
    <row r="257" spans="1:46" s="195" customFormat="1" ht="16.5" x14ac:dyDescent="0.3">
      <c r="A257" s="189">
        <v>900152983</v>
      </c>
      <c r="B257" s="174" t="s">
        <v>418</v>
      </c>
      <c r="C257" s="196">
        <v>44922</v>
      </c>
      <c r="D257" s="196">
        <v>42064</v>
      </c>
      <c r="E257" s="196">
        <v>44895</v>
      </c>
      <c r="F257" s="155">
        <v>58058071</v>
      </c>
      <c r="G257" s="155">
        <v>0</v>
      </c>
      <c r="H257" s="155">
        <v>0</v>
      </c>
      <c r="I257" s="155">
        <v>0</v>
      </c>
      <c r="J257" s="155">
        <v>50960</v>
      </c>
      <c r="K257" s="155">
        <v>0</v>
      </c>
      <c r="L257" s="155">
        <v>1359338</v>
      </c>
      <c r="M257" s="155">
        <v>0</v>
      </c>
      <c r="N257" s="155">
        <v>0</v>
      </c>
      <c r="O257" s="155">
        <v>0</v>
      </c>
      <c r="P257" s="155">
        <v>0</v>
      </c>
      <c r="Q257" s="155">
        <v>0</v>
      </c>
      <c r="R257" s="155">
        <v>0</v>
      </c>
      <c r="S257" s="155">
        <v>5362747</v>
      </c>
      <c r="T257" s="155">
        <v>46439083</v>
      </c>
      <c r="U257" s="155">
        <v>0</v>
      </c>
      <c r="V257" s="155">
        <v>1160036</v>
      </c>
      <c r="W257" s="155">
        <v>3685907</v>
      </c>
      <c r="X257" s="155">
        <f t="shared" si="14"/>
        <v>0</v>
      </c>
      <c r="Y257" s="155">
        <v>0</v>
      </c>
      <c r="Z257" s="155">
        <v>0</v>
      </c>
      <c r="AA257" s="155">
        <v>0</v>
      </c>
      <c r="AB257" s="155">
        <f t="shared" ref="AB257:AB262" si="15">+F257-AA257</f>
        <v>58058071</v>
      </c>
      <c r="AC257" s="167" t="s">
        <v>19</v>
      </c>
      <c r="AD257" s="197">
        <v>8434</v>
      </c>
      <c r="AE257" s="155" t="s">
        <v>102</v>
      </c>
      <c r="AF257" s="155">
        <v>2</v>
      </c>
      <c r="AG257" s="198" t="s">
        <v>71</v>
      </c>
      <c r="AH257" s="155" t="s">
        <v>25</v>
      </c>
      <c r="AI257" s="199">
        <v>45012</v>
      </c>
      <c r="AJ257" s="198" t="s">
        <v>61</v>
      </c>
      <c r="AK257" s="155"/>
      <c r="AL257" s="155">
        <v>0</v>
      </c>
      <c r="AM257" s="155">
        <v>0</v>
      </c>
      <c r="AN257" s="155">
        <v>0</v>
      </c>
      <c r="AO257" s="155">
        <v>0</v>
      </c>
      <c r="AP257" s="155">
        <v>50960</v>
      </c>
      <c r="AQ257" s="155">
        <v>0</v>
      </c>
      <c r="AR257" s="155">
        <v>0</v>
      </c>
      <c r="AS257" s="155">
        <v>0</v>
      </c>
      <c r="AT257" s="163"/>
    </row>
    <row r="258" spans="1:46" customFormat="1" ht="15" x14ac:dyDescent="0.25">
      <c r="A258" s="189">
        <v>805023423</v>
      </c>
      <c r="B258" s="174" t="s">
        <v>419</v>
      </c>
      <c r="C258" s="196">
        <v>44922</v>
      </c>
      <c r="D258" s="196">
        <v>42614</v>
      </c>
      <c r="E258" s="196">
        <v>44895</v>
      </c>
      <c r="F258" s="155">
        <v>961082815.91999996</v>
      </c>
      <c r="G258" s="155">
        <v>22366.859999999375</v>
      </c>
      <c r="H258" s="155">
        <v>0</v>
      </c>
      <c r="I258" s="155">
        <v>0</v>
      </c>
      <c r="J258" s="155">
        <v>205955071.88999999</v>
      </c>
      <c r="K258" s="155">
        <v>0</v>
      </c>
      <c r="L258" s="155">
        <v>11841579.65</v>
      </c>
      <c r="M258" s="155">
        <v>6407976.7199999997</v>
      </c>
      <c r="N258" s="155">
        <v>0</v>
      </c>
      <c r="O258" s="155">
        <v>0</v>
      </c>
      <c r="P258" s="155">
        <v>0</v>
      </c>
      <c r="Q258" s="155">
        <v>68598693</v>
      </c>
      <c r="R258" s="155">
        <v>0</v>
      </c>
      <c r="S258" s="155">
        <v>319909983</v>
      </c>
      <c r="T258" s="155">
        <v>197418641.86000001</v>
      </c>
      <c r="U258" s="155">
        <v>25782663</v>
      </c>
      <c r="V258" s="155">
        <v>79047</v>
      </c>
      <c r="W258" s="155">
        <v>125066792.93999994</v>
      </c>
      <c r="X258" s="155">
        <f t="shared" ref="X258:X321" si="16">+F258-SUM(G258:W258)</f>
        <v>0</v>
      </c>
      <c r="Y258" s="155">
        <v>0</v>
      </c>
      <c r="Z258" s="155">
        <v>14691150</v>
      </c>
      <c r="AA258" s="155">
        <v>14691150</v>
      </c>
      <c r="AB258" s="155">
        <f t="shared" si="15"/>
        <v>946391665.91999996</v>
      </c>
      <c r="AC258" s="167" t="s">
        <v>41</v>
      </c>
      <c r="AD258" s="197">
        <v>8442</v>
      </c>
      <c r="AE258" s="155" t="s">
        <v>102</v>
      </c>
      <c r="AF258" s="155">
        <v>2</v>
      </c>
      <c r="AG258" s="198" t="s">
        <v>71</v>
      </c>
      <c r="AH258" s="155" t="s">
        <v>25</v>
      </c>
      <c r="AI258" s="199">
        <v>45074</v>
      </c>
      <c r="AJ258" s="198" t="s">
        <v>61</v>
      </c>
      <c r="AK258" s="155"/>
      <c r="AL258" s="155">
        <v>0</v>
      </c>
      <c r="AM258" s="155">
        <v>0</v>
      </c>
      <c r="AN258" s="155">
        <v>0</v>
      </c>
      <c r="AO258" s="155">
        <v>0</v>
      </c>
      <c r="AP258" s="155">
        <v>385582</v>
      </c>
      <c r="AQ258" s="155">
        <v>24544504</v>
      </c>
      <c r="AR258" s="155">
        <v>43200842</v>
      </c>
      <c r="AS258" s="155">
        <v>137824143.88999999</v>
      </c>
      <c r="AT258" s="163"/>
    </row>
    <row r="259" spans="1:46" customFormat="1" ht="15" x14ac:dyDescent="0.25">
      <c r="A259" s="189">
        <v>900437964</v>
      </c>
      <c r="B259" s="174" t="s">
        <v>420</v>
      </c>
      <c r="C259" s="196">
        <v>44924</v>
      </c>
      <c r="D259" s="196">
        <v>44075</v>
      </c>
      <c r="E259" s="196">
        <v>44865</v>
      </c>
      <c r="F259" s="155">
        <v>184683806</v>
      </c>
      <c r="G259" s="155">
        <v>0</v>
      </c>
      <c r="H259" s="155">
        <v>0</v>
      </c>
      <c r="I259" s="155">
        <v>0</v>
      </c>
      <c r="J259" s="155">
        <v>63055889.710000001</v>
      </c>
      <c r="K259" s="155">
        <v>0</v>
      </c>
      <c r="L259" s="155">
        <v>0</v>
      </c>
      <c r="M259" s="155">
        <v>0</v>
      </c>
      <c r="N259" s="155">
        <v>0</v>
      </c>
      <c r="O259" s="155">
        <v>0</v>
      </c>
      <c r="P259" s="155">
        <v>0</v>
      </c>
      <c r="Q259" s="155">
        <v>1437307</v>
      </c>
      <c r="R259" s="155">
        <v>0</v>
      </c>
      <c r="S259" s="155">
        <v>2079429</v>
      </c>
      <c r="T259" s="155">
        <v>2665556</v>
      </c>
      <c r="U259" s="155">
        <v>0</v>
      </c>
      <c r="V259" s="155">
        <v>386657</v>
      </c>
      <c r="W259" s="155">
        <v>115058967.28999999</v>
      </c>
      <c r="X259" s="155">
        <f t="shared" si="16"/>
        <v>0</v>
      </c>
      <c r="Y259" s="155">
        <v>0</v>
      </c>
      <c r="Z259" s="155">
        <v>0</v>
      </c>
      <c r="AA259" s="155">
        <v>0</v>
      </c>
      <c r="AB259" s="155">
        <f t="shared" si="15"/>
        <v>184683806</v>
      </c>
      <c r="AC259" s="167" t="s">
        <v>19</v>
      </c>
      <c r="AD259" s="197">
        <v>8467</v>
      </c>
      <c r="AE259" s="155" t="s">
        <v>102</v>
      </c>
      <c r="AF259" s="155">
        <v>2</v>
      </c>
      <c r="AG259" s="198" t="s">
        <v>71</v>
      </c>
      <c r="AH259" s="155" t="s">
        <v>25</v>
      </c>
      <c r="AI259" s="199">
        <v>45014</v>
      </c>
      <c r="AJ259" s="198" t="s">
        <v>61</v>
      </c>
      <c r="AK259" s="155"/>
      <c r="AL259" s="155">
        <v>0</v>
      </c>
      <c r="AM259" s="155">
        <v>0</v>
      </c>
      <c r="AN259" s="155">
        <v>0</v>
      </c>
      <c r="AO259" s="155">
        <v>0</v>
      </c>
      <c r="AP259" s="155">
        <v>30221618</v>
      </c>
      <c r="AQ259" s="155">
        <v>32834272</v>
      </c>
      <c r="AR259" s="155">
        <v>0</v>
      </c>
      <c r="AS259" s="155">
        <v>0</v>
      </c>
      <c r="AT259" s="163"/>
    </row>
    <row r="260" spans="1:46" customFormat="1" ht="15" x14ac:dyDescent="0.25">
      <c r="A260" s="189">
        <v>860015905</v>
      </c>
      <c r="B260" s="174" t="s">
        <v>421</v>
      </c>
      <c r="C260" s="196">
        <v>44917</v>
      </c>
      <c r="D260" s="196">
        <v>42583</v>
      </c>
      <c r="E260" s="196">
        <v>44895</v>
      </c>
      <c r="F260" s="155">
        <v>2212736795</v>
      </c>
      <c r="G260" s="155">
        <v>3339474.9999999995</v>
      </c>
      <c r="H260" s="155">
        <v>0</v>
      </c>
      <c r="I260" s="155">
        <v>0</v>
      </c>
      <c r="J260" s="155">
        <v>1420554705.25</v>
      </c>
      <c r="K260" s="155">
        <v>0</v>
      </c>
      <c r="L260" s="155">
        <v>1760774</v>
      </c>
      <c r="M260" s="155">
        <v>5330957</v>
      </c>
      <c r="N260" s="155">
        <v>66206936</v>
      </c>
      <c r="O260" s="155">
        <v>0</v>
      </c>
      <c r="P260" s="155">
        <v>0</v>
      </c>
      <c r="Q260" s="155">
        <v>183274109</v>
      </c>
      <c r="R260" s="155">
        <v>0</v>
      </c>
      <c r="S260" s="155">
        <v>173793549</v>
      </c>
      <c r="T260" s="155">
        <v>155986995</v>
      </c>
      <c r="U260" s="155">
        <v>0</v>
      </c>
      <c r="V260" s="155">
        <v>0</v>
      </c>
      <c r="W260" s="155">
        <v>202489294.75</v>
      </c>
      <c r="X260" s="155">
        <f t="shared" si="16"/>
        <v>0</v>
      </c>
      <c r="Y260" s="155">
        <v>0</v>
      </c>
      <c r="Z260" s="155">
        <v>22523208</v>
      </c>
      <c r="AA260" s="155">
        <v>22523208</v>
      </c>
      <c r="AB260" s="155">
        <f t="shared" si="15"/>
        <v>2190213587</v>
      </c>
      <c r="AC260" s="167" t="s">
        <v>55</v>
      </c>
      <c r="AD260" s="197">
        <v>8382</v>
      </c>
      <c r="AE260" s="155" t="s">
        <v>102</v>
      </c>
      <c r="AF260" s="155">
        <v>2</v>
      </c>
      <c r="AG260" s="198" t="s">
        <v>71</v>
      </c>
      <c r="AH260" s="155" t="s">
        <v>25</v>
      </c>
      <c r="AI260" s="199">
        <v>45007</v>
      </c>
      <c r="AJ260" s="198" t="s">
        <v>61</v>
      </c>
      <c r="AK260" s="155"/>
      <c r="AL260" s="155">
        <v>0</v>
      </c>
      <c r="AM260" s="155">
        <v>0</v>
      </c>
      <c r="AN260" s="155">
        <v>0</v>
      </c>
      <c r="AO260" s="155">
        <v>0</v>
      </c>
      <c r="AP260" s="155">
        <v>671424119</v>
      </c>
      <c r="AQ260" s="155">
        <v>362250956</v>
      </c>
      <c r="AR260" s="155">
        <v>262527306</v>
      </c>
      <c r="AS260" s="155">
        <v>124352324</v>
      </c>
      <c r="AT260" s="163"/>
    </row>
    <row r="261" spans="1:46" customFormat="1" ht="15" x14ac:dyDescent="0.25">
      <c r="A261" s="189">
        <v>900075669</v>
      </c>
      <c r="B261" s="174" t="s">
        <v>422</v>
      </c>
      <c r="C261" s="196">
        <v>44914</v>
      </c>
      <c r="D261" s="196">
        <v>44228</v>
      </c>
      <c r="E261" s="196">
        <v>44865</v>
      </c>
      <c r="F261" s="155">
        <v>658618431.74000001</v>
      </c>
      <c r="G261" s="155">
        <v>0</v>
      </c>
      <c r="H261" s="155">
        <v>0</v>
      </c>
      <c r="I261" s="155">
        <v>0</v>
      </c>
      <c r="J261" s="155">
        <v>460545104.76999998</v>
      </c>
      <c r="K261" s="155">
        <v>0</v>
      </c>
      <c r="L261" s="155">
        <v>0</v>
      </c>
      <c r="M261" s="155">
        <v>7868724</v>
      </c>
      <c r="N261" s="155">
        <v>0</v>
      </c>
      <c r="O261" s="155">
        <v>0</v>
      </c>
      <c r="P261" s="155">
        <v>0</v>
      </c>
      <c r="Q261" s="155">
        <v>3465831.2</v>
      </c>
      <c r="R261" s="155">
        <v>0</v>
      </c>
      <c r="S261" s="155">
        <v>1991793</v>
      </c>
      <c r="T261" s="155">
        <v>13940</v>
      </c>
      <c r="U261" s="155">
        <v>0</v>
      </c>
      <c r="V261" s="155">
        <v>11528206.800000001</v>
      </c>
      <c r="W261" s="155">
        <v>173204831.97000003</v>
      </c>
      <c r="X261" s="155">
        <f t="shared" si="16"/>
        <v>0</v>
      </c>
      <c r="Y261" s="155">
        <v>0</v>
      </c>
      <c r="Z261" s="155">
        <v>5800</v>
      </c>
      <c r="AA261" s="155">
        <v>5800</v>
      </c>
      <c r="AB261" s="155">
        <f t="shared" si="15"/>
        <v>658612631.74000001</v>
      </c>
      <c r="AC261" s="167" t="s">
        <v>59</v>
      </c>
      <c r="AD261" s="197">
        <v>8337</v>
      </c>
      <c r="AE261" s="155" t="s">
        <v>102</v>
      </c>
      <c r="AF261" s="155">
        <v>2</v>
      </c>
      <c r="AG261" s="198" t="s">
        <v>71</v>
      </c>
      <c r="AH261" s="155" t="s">
        <v>25</v>
      </c>
      <c r="AI261" s="199">
        <v>45004</v>
      </c>
      <c r="AJ261" s="198" t="s">
        <v>61</v>
      </c>
      <c r="AK261" s="155"/>
      <c r="AL261" s="155">
        <v>0</v>
      </c>
      <c r="AM261" s="155">
        <v>0</v>
      </c>
      <c r="AN261" s="155">
        <v>0</v>
      </c>
      <c r="AO261" s="155">
        <v>0</v>
      </c>
      <c r="AP261" s="155">
        <v>4234840</v>
      </c>
      <c r="AQ261" s="155">
        <v>206376362</v>
      </c>
      <c r="AR261" s="155">
        <v>228639857</v>
      </c>
      <c r="AS261" s="155">
        <v>21294045.77</v>
      </c>
      <c r="AT261" s="163"/>
    </row>
    <row r="262" spans="1:46" customFormat="1" ht="15" x14ac:dyDescent="0.25">
      <c r="A262" s="189">
        <v>830141084</v>
      </c>
      <c r="B262" s="174" t="s">
        <v>423</v>
      </c>
      <c r="C262" s="196">
        <v>44914</v>
      </c>
      <c r="D262" s="196">
        <v>44531</v>
      </c>
      <c r="E262" s="196">
        <v>44895</v>
      </c>
      <c r="F262" s="155">
        <v>18291586</v>
      </c>
      <c r="G262" s="155">
        <v>0</v>
      </c>
      <c r="H262" s="155">
        <v>0</v>
      </c>
      <c r="I262" s="155">
        <v>0</v>
      </c>
      <c r="J262" s="155">
        <v>981139.45</v>
      </c>
      <c r="K262" s="155">
        <v>0</v>
      </c>
      <c r="L262" s="155">
        <v>0</v>
      </c>
      <c r="M262" s="155">
        <v>0</v>
      </c>
      <c r="N262" s="155">
        <v>0</v>
      </c>
      <c r="O262" s="155">
        <v>0</v>
      </c>
      <c r="P262" s="155">
        <v>0</v>
      </c>
      <c r="Q262" s="155">
        <v>0</v>
      </c>
      <c r="R262" s="155">
        <v>0</v>
      </c>
      <c r="S262" s="155">
        <v>0</v>
      </c>
      <c r="T262" s="155">
        <v>0</v>
      </c>
      <c r="U262" s="155">
        <v>0</v>
      </c>
      <c r="V262" s="155">
        <v>0</v>
      </c>
      <c r="W262" s="155">
        <v>17310446.550000001</v>
      </c>
      <c r="X262" s="155">
        <f t="shared" si="16"/>
        <v>0</v>
      </c>
      <c r="Y262" s="155">
        <v>0</v>
      </c>
      <c r="Z262" s="155">
        <v>0</v>
      </c>
      <c r="AA262" s="155">
        <v>0</v>
      </c>
      <c r="AB262" s="155">
        <f t="shared" si="15"/>
        <v>18291586</v>
      </c>
      <c r="AC262" s="167" t="e">
        <v>#N/A</v>
      </c>
      <c r="AD262" s="197">
        <v>8328</v>
      </c>
      <c r="AE262" s="155" t="s">
        <v>102</v>
      </c>
      <c r="AF262" s="155">
        <v>2</v>
      </c>
      <c r="AG262" s="198" t="s">
        <v>71</v>
      </c>
      <c r="AH262" s="155" t="s">
        <v>25</v>
      </c>
      <c r="AI262" s="199">
        <v>45004</v>
      </c>
      <c r="AJ262" s="198" t="s">
        <v>61</v>
      </c>
      <c r="AK262" s="155"/>
      <c r="AL262" s="155">
        <v>0</v>
      </c>
      <c r="AM262" s="155">
        <v>0</v>
      </c>
      <c r="AN262" s="155">
        <v>0</v>
      </c>
      <c r="AO262" s="155">
        <v>0</v>
      </c>
      <c r="AP262" s="155">
        <v>0</v>
      </c>
      <c r="AQ262" s="155">
        <v>496651</v>
      </c>
      <c r="AR262" s="155">
        <v>484488.45</v>
      </c>
      <c r="AS262" s="155">
        <v>0</v>
      </c>
      <c r="AT262" s="163"/>
    </row>
    <row r="263" spans="1:46" s="163" customFormat="1" x14ac:dyDescent="0.2">
      <c r="A263" s="174">
        <v>800162035</v>
      </c>
      <c r="B263" s="174" t="s">
        <v>424</v>
      </c>
      <c r="C263" s="175">
        <v>44900</v>
      </c>
      <c r="D263" s="175">
        <v>44652</v>
      </c>
      <c r="E263" s="175">
        <v>44895</v>
      </c>
      <c r="F263" s="201">
        <v>87524454</v>
      </c>
      <c r="G263" s="201">
        <v>0</v>
      </c>
      <c r="H263" s="201">
        <v>0</v>
      </c>
      <c r="I263" s="201">
        <v>0</v>
      </c>
      <c r="J263" s="201">
        <v>13407571</v>
      </c>
      <c r="K263" s="201">
        <v>0</v>
      </c>
      <c r="L263" s="201">
        <v>0</v>
      </c>
      <c r="M263" s="201">
        <v>809881</v>
      </c>
      <c r="N263" s="201">
        <v>0</v>
      </c>
      <c r="O263" s="201">
        <v>0</v>
      </c>
      <c r="P263" s="201">
        <v>0</v>
      </c>
      <c r="Q263" s="201">
        <v>70050020</v>
      </c>
      <c r="R263" s="201">
        <v>0</v>
      </c>
      <c r="S263" s="201">
        <v>2205598</v>
      </c>
      <c r="T263" s="201">
        <v>478500</v>
      </c>
      <c r="U263" s="201">
        <v>0</v>
      </c>
      <c r="V263" s="201">
        <v>0</v>
      </c>
      <c r="W263" s="201">
        <v>572884</v>
      </c>
      <c r="X263" s="155">
        <f t="shared" si="16"/>
        <v>0</v>
      </c>
      <c r="Y263" s="157">
        <v>0</v>
      </c>
      <c r="Z263" s="157">
        <v>0</v>
      </c>
      <c r="AA263" s="155">
        <v>0</v>
      </c>
      <c r="AB263" s="155">
        <f t="shared" ref="AB263:AB291" si="17">+F263-AA263</f>
        <v>87524454</v>
      </c>
      <c r="AC263" s="167" t="s">
        <v>19</v>
      </c>
      <c r="AD263" s="174">
        <v>8053</v>
      </c>
      <c r="AE263" s="169" t="s">
        <v>65</v>
      </c>
      <c r="AF263" s="174">
        <v>2</v>
      </c>
      <c r="AG263" s="189" t="s">
        <v>71</v>
      </c>
      <c r="AH263" s="174" t="s">
        <v>25</v>
      </c>
      <c r="AI263" s="174"/>
      <c r="AJ263" s="174"/>
      <c r="AK263" s="174"/>
      <c r="AL263" s="174"/>
      <c r="AM263" s="174"/>
      <c r="AN263" s="174"/>
      <c r="AO263" s="174"/>
      <c r="AP263" s="174"/>
      <c r="AQ263" s="201">
        <v>13407571</v>
      </c>
      <c r="AR263" s="201"/>
      <c r="AS263" s="174"/>
    </row>
    <row r="264" spans="1:46" s="163" customFormat="1" x14ac:dyDescent="0.2">
      <c r="A264" s="174">
        <v>804005182</v>
      </c>
      <c r="B264" s="174" t="s">
        <v>425</v>
      </c>
      <c r="C264" s="175">
        <v>44899</v>
      </c>
      <c r="D264" s="175">
        <v>44652</v>
      </c>
      <c r="E264" s="175">
        <v>44865</v>
      </c>
      <c r="F264" s="157">
        <v>155419</v>
      </c>
      <c r="G264" s="157">
        <v>0</v>
      </c>
      <c r="H264" s="157">
        <v>0</v>
      </c>
      <c r="I264" s="157">
        <v>0</v>
      </c>
      <c r="J264" s="157">
        <v>128278</v>
      </c>
      <c r="K264" s="157">
        <v>0</v>
      </c>
      <c r="L264" s="157">
        <v>0</v>
      </c>
      <c r="M264" s="157">
        <v>0</v>
      </c>
      <c r="N264" s="157">
        <v>0</v>
      </c>
      <c r="O264" s="157">
        <v>0</v>
      </c>
      <c r="P264" s="157">
        <v>0</v>
      </c>
      <c r="Q264" s="157">
        <v>0</v>
      </c>
      <c r="R264" s="157">
        <v>0</v>
      </c>
      <c r="S264" s="157">
        <v>0</v>
      </c>
      <c r="T264" s="157">
        <v>0</v>
      </c>
      <c r="U264" s="157">
        <v>0</v>
      </c>
      <c r="V264" s="157">
        <v>0</v>
      </c>
      <c r="W264" s="157">
        <v>27141</v>
      </c>
      <c r="X264" s="155">
        <f t="shared" si="16"/>
        <v>0</v>
      </c>
      <c r="Y264" s="157">
        <v>0</v>
      </c>
      <c r="Z264" s="157">
        <v>0</v>
      </c>
      <c r="AA264" s="155">
        <v>0</v>
      </c>
      <c r="AB264" s="155">
        <f t="shared" si="17"/>
        <v>155419</v>
      </c>
      <c r="AC264" s="167" t="s">
        <v>56</v>
      </c>
      <c r="AD264" s="174">
        <v>8049</v>
      </c>
      <c r="AE264" s="169" t="s">
        <v>65</v>
      </c>
      <c r="AF264" s="174">
        <v>2</v>
      </c>
      <c r="AG264" s="189" t="s">
        <v>71</v>
      </c>
      <c r="AH264" s="174" t="s">
        <v>25</v>
      </c>
      <c r="AI264" s="174"/>
      <c r="AJ264" s="175"/>
      <c r="AK264" s="174"/>
      <c r="AL264" s="157"/>
      <c r="AM264" s="157"/>
      <c r="AN264" s="157"/>
      <c r="AO264" s="157"/>
      <c r="AP264" s="157"/>
      <c r="AQ264" s="157">
        <v>128278</v>
      </c>
      <c r="AR264" s="157"/>
      <c r="AS264" s="157"/>
    </row>
    <row r="265" spans="1:46" s="163" customFormat="1" x14ac:dyDescent="0.2">
      <c r="A265" s="174">
        <v>804012398</v>
      </c>
      <c r="B265" s="174" t="s">
        <v>426</v>
      </c>
      <c r="C265" s="175">
        <v>44910</v>
      </c>
      <c r="D265" s="175">
        <v>42309</v>
      </c>
      <c r="E265" s="175">
        <v>44530</v>
      </c>
      <c r="F265" s="157">
        <v>1391121</v>
      </c>
      <c r="G265" s="157">
        <v>3100</v>
      </c>
      <c r="H265" s="157">
        <v>0</v>
      </c>
      <c r="I265" s="157">
        <v>0</v>
      </c>
      <c r="J265" s="157">
        <v>27269</v>
      </c>
      <c r="K265" s="157">
        <v>0</v>
      </c>
      <c r="L265" s="157">
        <v>0</v>
      </c>
      <c r="M265" s="157">
        <v>0</v>
      </c>
      <c r="N265" s="157">
        <v>0</v>
      </c>
      <c r="O265" s="157">
        <v>0</v>
      </c>
      <c r="P265" s="157">
        <v>0</v>
      </c>
      <c r="Q265" s="157">
        <v>0</v>
      </c>
      <c r="R265" s="157">
        <v>0</v>
      </c>
      <c r="S265" s="157">
        <v>0</v>
      </c>
      <c r="T265" s="157">
        <v>240800</v>
      </c>
      <c r="U265" s="157">
        <v>0</v>
      </c>
      <c r="V265" s="157">
        <v>1060750</v>
      </c>
      <c r="W265" s="157">
        <v>59202</v>
      </c>
      <c r="X265" s="155">
        <f t="shared" si="16"/>
        <v>0</v>
      </c>
      <c r="Y265" s="157">
        <v>0</v>
      </c>
      <c r="Z265" s="157">
        <v>0</v>
      </c>
      <c r="AA265" s="155">
        <v>0</v>
      </c>
      <c r="AB265" s="155">
        <f t="shared" si="17"/>
        <v>1391121</v>
      </c>
      <c r="AC265" s="167" t="s">
        <v>56</v>
      </c>
      <c r="AD265" s="174">
        <v>8276</v>
      </c>
      <c r="AE265" s="169" t="s">
        <v>65</v>
      </c>
      <c r="AF265" s="174">
        <v>2</v>
      </c>
      <c r="AG265" s="189" t="s">
        <v>71</v>
      </c>
      <c r="AH265" s="174" t="s">
        <v>25</v>
      </c>
      <c r="AI265" s="174"/>
      <c r="AJ265" s="175"/>
      <c r="AK265" s="174"/>
      <c r="AL265" s="157"/>
      <c r="AM265" s="157"/>
      <c r="AN265" s="157"/>
      <c r="AO265" s="157"/>
      <c r="AP265" s="157"/>
      <c r="AQ265" s="157">
        <v>27269</v>
      </c>
      <c r="AR265" s="157"/>
      <c r="AS265" s="157"/>
    </row>
    <row r="266" spans="1:46" s="163" customFormat="1" x14ac:dyDescent="0.2">
      <c r="A266" s="174">
        <v>890306950</v>
      </c>
      <c r="B266" s="174" t="s">
        <v>427</v>
      </c>
      <c r="C266" s="175">
        <v>44909</v>
      </c>
      <c r="D266" s="175">
        <v>44287</v>
      </c>
      <c r="E266" s="175">
        <v>44895</v>
      </c>
      <c r="F266" s="201">
        <v>38222182</v>
      </c>
      <c r="G266" s="201">
        <v>0</v>
      </c>
      <c r="H266" s="201">
        <v>0</v>
      </c>
      <c r="I266" s="201">
        <v>0</v>
      </c>
      <c r="J266" s="201">
        <v>9674609.0600000005</v>
      </c>
      <c r="K266" s="201">
        <v>0</v>
      </c>
      <c r="L266" s="201">
        <v>0</v>
      </c>
      <c r="M266" s="201">
        <v>0</v>
      </c>
      <c r="N266" s="201">
        <v>1535616</v>
      </c>
      <c r="O266" s="201">
        <v>0</v>
      </c>
      <c r="P266" s="201">
        <v>0</v>
      </c>
      <c r="Q266" s="201">
        <v>4489055</v>
      </c>
      <c r="R266" s="201">
        <v>0</v>
      </c>
      <c r="S266" s="201">
        <v>7797324</v>
      </c>
      <c r="T266" s="201">
        <v>5023890</v>
      </c>
      <c r="U266" s="201">
        <v>0</v>
      </c>
      <c r="V266" s="201">
        <v>612436</v>
      </c>
      <c r="W266" s="201">
        <v>9089251.9399999976</v>
      </c>
      <c r="X266" s="155">
        <f t="shared" si="16"/>
        <v>0</v>
      </c>
      <c r="Y266" s="157">
        <v>0</v>
      </c>
      <c r="Z266" s="157">
        <v>0</v>
      </c>
      <c r="AA266" s="155">
        <v>0</v>
      </c>
      <c r="AB266" s="155">
        <f t="shared" si="17"/>
        <v>38222182</v>
      </c>
      <c r="AC266" s="167" t="s">
        <v>41</v>
      </c>
      <c r="AD266" s="174">
        <v>8244</v>
      </c>
      <c r="AE266" s="169" t="s">
        <v>65</v>
      </c>
      <c r="AF266" s="174">
        <v>2</v>
      </c>
      <c r="AG266" s="189" t="s">
        <v>71</v>
      </c>
      <c r="AH266" s="174" t="s">
        <v>25</v>
      </c>
      <c r="AI266" s="174"/>
      <c r="AJ266" s="174"/>
      <c r="AK266" s="174"/>
      <c r="AL266" s="174"/>
      <c r="AM266" s="174"/>
      <c r="AN266" s="174"/>
      <c r="AO266" s="174"/>
      <c r="AP266" s="174"/>
      <c r="AQ266" s="201">
        <v>9674609.0600000005</v>
      </c>
      <c r="AR266" s="174"/>
      <c r="AS266" s="174"/>
    </row>
    <row r="267" spans="1:46" s="163" customFormat="1" x14ac:dyDescent="0.2">
      <c r="A267" s="174">
        <v>891103968</v>
      </c>
      <c r="B267" s="174" t="s">
        <v>428</v>
      </c>
      <c r="C267" s="175">
        <v>44901</v>
      </c>
      <c r="D267" s="175">
        <v>44593</v>
      </c>
      <c r="E267" s="175">
        <v>44895</v>
      </c>
      <c r="F267" s="201">
        <v>2539888</v>
      </c>
      <c r="G267" s="157">
        <v>0</v>
      </c>
      <c r="H267" s="157">
        <v>0</v>
      </c>
      <c r="I267" s="157">
        <v>0</v>
      </c>
      <c r="J267" s="157">
        <v>5914</v>
      </c>
      <c r="K267" s="157">
        <v>0</v>
      </c>
      <c r="L267" s="157">
        <v>0</v>
      </c>
      <c r="M267" s="157">
        <v>0</v>
      </c>
      <c r="N267" s="157">
        <v>0</v>
      </c>
      <c r="O267" s="157">
        <v>0</v>
      </c>
      <c r="P267" s="157">
        <v>0</v>
      </c>
      <c r="Q267" s="157">
        <v>300766</v>
      </c>
      <c r="R267" s="157">
        <v>0</v>
      </c>
      <c r="S267" s="157">
        <v>0</v>
      </c>
      <c r="T267" s="157">
        <v>1842402</v>
      </c>
      <c r="U267" s="157">
        <v>0</v>
      </c>
      <c r="V267" s="157">
        <v>232335</v>
      </c>
      <c r="W267" s="157">
        <v>158471</v>
      </c>
      <c r="X267" s="155">
        <f t="shared" si="16"/>
        <v>0</v>
      </c>
      <c r="Y267" s="157">
        <v>0</v>
      </c>
      <c r="Z267" s="157">
        <v>0</v>
      </c>
      <c r="AA267" s="155">
        <v>0</v>
      </c>
      <c r="AB267" s="155">
        <f t="shared" si="17"/>
        <v>2539888</v>
      </c>
      <c r="AC267" s="167" t="s">
        <v>56</v>
      </c>
      <c r="AD267" s="174">
        <v>8076</v>
      </c>
      <c r="AE267" s="169" t="s">
        <v>65</v>
      </c>
      <c r="AF267" s="174">
        <v>2</v>
      </c>
      <c r="AG267" s="189" t="s">
        <v>71</v>
      </c>
      <c r="AH267" s="174" t="s">
        <v>61</v>
      </c>
      <c r="AI267" s="174"/>
      <c r="AJ267" s="175"/>
      <c r="AK267" s="174"/>
      <c r="AL267" s="157"/>
      <c r="AM267" s="157"/>
      <c r="AN267" s="157"/>
      <c r="AO267" s="157"/>
      <c r="AP267" s="157"/>
      <c r="AQ267" s="157">
        <v>5914</v>
      </c>
      <c r="AR267" s="157"/>
      <c r="AS267" s="157"/>
    </row>
    <row r="268" spans="1:46" s="163" customFormat="1" x14ac:dyDescent="0.2">
      <c r="A268" s="174">
        <v>900196346</v>
      </c>
      <c r="B268" s="174" t="s">
        <v>429</v>
      </c>
      <c r="C268" s="175">
        <v>44899</v>
      </c>
      <c r="D268" s="175">
        <v>42736</v>
      </c>
      <c r="E268" s="175">
        <v>44712</v>
      </c>
      <c r="F268" s="157">
        <v>33265487</v>
      </c>
      <c r="G268" s="157">
        <v>0</v>
      </c>
      <c r="H268" s="157">
        <v>0</v>
      </c>
      <c r="I268" s="157">
        <v>0</v>
      </c>
      <c r="J268" s="157">
        <v>0</v>
      </c>
      <c r="K268" s="157">
        <v>0</v>
      </c>
      <c r="L268" s="157">
        <v>0</v>
      </c>
      <c r="M268" s="157">
        <v>0</v>
      </c>
      <c r="N268" s="157">
        <v>0</v>
      </c>
      <c r="O268" s="157">
        <v>0</v>
      </c>
      <c r="P268" s="157">
        <v>0</v>
      </c>
      <c r="Q268" s="157">
        <v>0</v>
      </c>
      <c r="R268" s="157">
        <v>0</v>
      </c>
      <c r="S268" s="157">
        <v>0</v>
      </c>
      <c r="T268" s="157">
        <v>0</v>
      </c>
      <c r="U268" s="157">
        <v>0</v>
      </c>
      <c r="V268" s="157">
        <v>14151566</v>
      </c>
      <c r="W268" s="157">
        <v>19113921</v>
      </c>
      <c r="X268" s="155">
        <f t="shared" si="16"/>
        <v>0</v>
      </c>
      <c r="Y268" s="157">
        <v>0</v>
      </c>
      <c r="Z268" s="157">
        <v>0</v>
      </c>
      <c r="AA268" s="155">
        <v>0</v>
      </c>
      <c r="AB268" s="155">
        <f t="shared" si="17"/>
        <v>33265487</v>
      </c>
      <c r="AC268" s="167" t="s">
        <v>56</v>
      </c>
      <c r="AD268" s="174">
        <v>8050</v>
      </c>
      <c r="AE268" s="169" t="s">
        <v>65</v>
      </c>
      <c r="AF268" s="174">
        <v>2</v>
      </c>
      <c r="AG268" s="189" t="s">
        <v>71</v>
      </c>
      <c r="AH268" s="174" t="s">
        <v>61</v>
      </c>
      <c r="AI268" s="174"/>
      <c r="AJ268" s="175"/>
      <c r="AK268" s="174"/>
      <c r="AL268" s="157"/>
      <c r="AM268" s="157"/>
      <c r="AN268" s="157"/>
      <c r="AO268" s="157"/>
      <c r="AP268" s="157"/>
      <c r="AQ268" s="157"/>
      <c r="AR268" s="157"/>
      <c r="AS268" s="157"/>
    </row>
    <row r="269" spans="1:46" s="163" customFormat="1" x14ac:dyDescent="0.2">
      <c r="A269" s="174">
        <v>900886463</v>
      </c>
      <c r="B269" s="174" t="s">
        <v>430</v>
      </c>
      <c r="C269" s="175">
        <v>44899</v>
      </c>
      <c r="D269" s="175">
        <v>44621</v>
      </c>
      <c r="E269" s="175">
        <v>44865</v>
      </c>
      <c r="F269" s="157">
        <v>2474260</v>
      </c>
      <c r="G269" s="157">
        <v>0</v>
      </c>
      <c r="H269" s="157">
        <v>0</v>
      </c>
      <c r="I269" s="157">
        <v>0</v>
      </c>
      <c r="J269" s="157">
        <v>0</v>
      </c>
      <c r="K269" s="157">
        <v>0</v>
      </c>
      <c r="L269" s="157">
        <v>0</v>
      </c>
      <c r="M269" s="157">
        <v>0</v>
      </c>
      <c r="N269" s="157">
        <v>0</v>
      </c>
      <c r="O269" s="157">
        <v>0</v>
      </c>
      <c r="P269" s="157">
        <v>0</v>
      </c>
      <c r="Q269" s="157">
        <v>272000</v>
      </c>
      <c r="R269" s="157">
        <v>0</v>
      </c>
      <c r="S269" s="157">
        <v>0</v>
      </c>
      <c r="T269" s="157">
        <v>2202260</v>
      </c>
      <c r="U269" s="157">
        <v>0</v>
      </c>
      <c r="V269" s="157">
        <v>0</v>
      </c>
      <c r="W269" s="157">
        <v>0</v>
      </c>
      <c r="X269" s="155">
        <f t="shared" si="16"/>
        <v>0</v>
      </c>
      <c r="Y269" s="157">
        <v>0</v>
      </c>
      <c r="Z269" s="157">
        <v>0</v>
      </c>
      <c r="AA269" s="155">
        <v>0</v>
      </c>
      <c r="AB269" s="155">
        <f t="shared" si="17"/>
        <v>2474260</v>
      </c>
      <c r="AC269" s="167" t="s">
        <v>19</v>
      </c>
      <c r="AD269" s="174">
        <v>8018</v>
      </c>
      <c r="AE269" s="169" t="s">
        <v>65</v>
      </c>
      <c r="AF269" s="174">
        <v>2</v>
      </c>
      <c r="AG269" s="189" t="s">
        <v>71</v>
      </c>
      <c r="AH269" s="174" t="s">
        <v>61</v>
      </c>
      <c r="AI269" s="174"/>
      <c r="AJ269" s="175"/>
      <c r="AK269" s="174"/>
      <c r="AL269" s="157"/>
      <c r="AM269" s="157"/>
      <c r="AN269" s="157"/>
      <c r="AO269" s="157"/>
      <c r="AP269" s="157"/>
      <c r="AQ269" s="157"/>
      <c r="AR269" s="157"/>
      <c r="AS269" s="157"/>
    </row>
    <row r="270" spans="1:46" s="163" customFormat="1" x14ac:dyDescent="0.2">
      <c r="A270" s="174">
        <v>900397066</v>
      </c>
      <c r="B270" s="174" t="s">
        <v>431</v>
      </c>
      <c r="C270" s="175">
        <v>44912</v>
      </c>
      <c r="D270" s="175">
        <v>44562</v>
      </c>
      <c r="E270" s="175">
        <v>44895</v>
      </c>
      <c r="F270" s="157">
        <v>17107449</v>
      </c>
      <c r="G270" s="157">
        <v>0</v>
      </c>
      <c r="H270" s="157">
        <v>0</v>
      </c>
      <c r="I270" s="157">
        <v>0</v>
      </c>
      <c r="J270" s="157">
        <v>0</v>
      </c>
      <c r="K270" s="157">
        <v>0</v>
      </c>
      <c r="L270" s="157">
        <v>0</v>
      </c>
      <c r="M270" s="157">
        <v>0</v>
      </c>
      <c r="N270" s="157">
        <v>0</v>
      </c>
      <c r="O270" s="157">
        <v>0</v>
      </c>
      <c r="P270" s="157">
        <v>0</v>
      </c>
      <c r="Q270" s="157">
        <v>16818750</v>
      </c>
      <c r="R270" s="157">
        <v>0</v>
      </c>
      <c r="S270" s="157">
        <v>0</v>
      </c>
      <c r="T270" s="157">
        <v>0</v>
      </c>
      <c r="U270" s="157">
        <v>0</v>
      </c>
      <c r="V270" s="157">
        <v>0</v>
      </c>
      <c r="W270" s="157">
        <v>288699</v>
      </c>
      <c r="X270" s="155">
        <f t="shared" si="16"/>
        <v>0</v>
      </c>
      <c r="Y270" s="157">
        <v>0</v>
      </c>
      <c r="Z270" s="157">
        <v>0</v>
      </c>
      <c r="AA270" s="155">
        <v>0</v>
      </c>
      <c r="AB270" s="155">
        <f t="shared" si="17"/>
        <v>17107449</v>
      </c>
      <c r="AC270" s="167" t="s">
        <v>19</v>
      </c>
      <c r="AD270" s="174">
        <v>8293</v>
      </c>
      <c r="AE270" s="169" t="s">
        <v>65</v>
      </c>
      <c r="AF270" s="174">
        <v>2</v>
      </c>
      <c r="AG270" s="189" t="s">
        <v>71</v>
      </c>
      <c r="AH270" s="174" t="s">
        <v>61</v>
      </c>
      <c r="AI270" s="174"/>
      <c r="AJ270" s="175"/>
      <c r="AK270" s="174"/>
      <c r="AL270" s="157"/>
      <c r="AM270" s="157"/>
      <c r="AN270" s="157"/>
      <c r="AO270" s="157"/>
      <c r="AP270" s="157"/>
      <c r="AQ270" s="157"/>
      <c r="AR270" s="157"/>
      <c r="AS270" s="157"/>
    </row>
    <row r="271" spans="1:46" s="163" customFormat="1" x14ac:dyDescent="0.2">
      <c r="A271" s="174">
        <v>826000923</v>
      </c>
      <c r="B271" s="174" t="s">
        <v>432</v>
      </c>
      <c r="C271" s="175">
        <v>44912</v>
      </c>
      <c r="D271" s="175">
        <v>44774</v>
      </c>
      <c r="E271" s="175">
        <v>44895</v>
      </c>
      <c r="F271" s="157">
        <v>148400</v>
      </c>
      <c r="G271" s="157">
        <v>0</v>
      </c>
      <c r="H271" s="157">
        <v>0</v>
      </c>
      <c r="I271" s="157">
        <v>0</v>
      </c>
      <c r="J271" s="157">
        <v>0</v>
      </c>
      <c r="K271" s="157">
        <v>0</v>
      </c>
      <c r="L271" s="157">
        <v>0</v>
      </c>
      <c r="M271" s="157">
        <v>0</v>
      </c>
      <c r="N271" s="157">
        <v>0</v>
      </c>
      <c r="O271" s="157">
        <v>0</v>
      </c>
      <c r="P271" s="157">
        <v>0</v>
      </c>
      <c r="Q271" s="157">
        <v>0</v>
      </c>
      <c r="R271" s="157">
        <v>0</v>
      </c>
      <c r="S271" s="157">
        <v>0</v>
      </c>
      <c r="T271" s="157">
        <v>143100</v>
      </c>
      <c r="U271" s="157">
        <v>0</v>
      </c>
      <c r="V271" s="157">
        <v>0</v>
      </c>
      <c r="W271" s="157">
        <v>5300</v>
      </c>
      <c r="X271" s="155">
        <f t="shared" si="16"/>
        <v>0</v>
      </c>
      <c r="Y271" s="157">
        <v>0</v>
      </c>
      <c r="Z271" s="157">
        <v>0</v>
      </c>
      <c r="AA271" s="155">
        <v>0</v>
      </c>
      <c r="AB271" s="155">
        <f t="shared" si="17"/>
        <v>148400</v>
      </c>
      <c r="AC271" s="167" t="s">
        <v>56</v>
      </c>
      <c r="AD271" s="174">
        <v>8295</v>
      </c>
      <c r="AE271" s="169" t="s">
        <v>65</v>
      </c>
      <c r="AF271" s="174">
        <v>2</v>
      </c>
      <c r="AG271" s="189" t="s">
        <v>71</v>
      </c>
      <c r="AH271" s="174" t="s">
        <v>61</v>
      </c>
      <c r="AI271" s="174"/>
      <c r="AJ271" s="175"/>
      <c r="AK271" s="174"/>
      <c r="AL271" s="157"/>
      <c r="AM271" s="157"/>
      <c r="AN271" s="157"/>
      <c r="AO271" s="157"/>
      <c r="AP271" s="157"/>
      <c r="AQ271" s="157"/>
      <c r="AR271" s="157"/>
      <c r="AS271" s="157"/>
    </row>
    <row r="272" spans="1:46" s="163" customFormat="1" x14ac:dyDescent="0.2">
      <c r="A272" s="174">
        <v>826000923</v>
      </c>
      <c r="B272" s="174" t="s">
        <v>433</v>
      </c>
      <c r="C272" s="175">
        <v>44912</v>
      </c>
      <c r="D272" s="175">
        <v>43586</v>
      </c>
      <c r="E272" s="175">
        <v>44895</v>
      </c>
      <c r="F272" s="157">
        <v>962143</v>
      </c>
      <c r="G272" s="157">
        <v>99856</v>
      </c>
      <c r="H272" s="157">
        <v>0</v>
      </c>
      <c r="I272" s="157">
        <v>0</v>
      </c>
      <c r="J272" s="157">
        <v>0</v>
      </c>
      <c r="K272" s="157">
        <v>0</v>
      </c>
      <c r="L272" s="157">
        <v>0</v>
      </c>
      <c r="M272" s="157">
        <v>0</v>
      </c>
      <c r="N272" s="157">
        <v>30000</v>
      </c>
      <c r="O272" s="157">
        <v>0</v>
      </c>
      <c r="P272" s="157">
        <v>0</v>
      </c>
      <c r="Q272" s="157">
        <v>45200</v>
      </c>
      <c r="R272" s="157">
        <v>0</v>
      </c>
      <c r="S272" s="157">
        <v>112248</v>
      </c>
      <c r="T272" s="157">
        <v>610100</v>
      </c>
      <c r="U272" s="157">
        <v>0</v>
      </c>
      <c r="V272" s="157">
        <v>0</v>
      </c>
      <c r="W272" s="157">
        <v>64739</v>
      </c>
      <c r="X272" s="155">
        <f t="shared" si="16"/>
        <v>0</v>
      </c>
      <c r="Y272" s="157">
        <v>0</v>
      </c>
      <c r="Z272" s="157">
        <v>0</v>
      </c>
      <c r="AA272" s="155">
        <v>0</v>
      </c>
      <c r="AB272" s="155">
        <f t="shared" si="17"/>
        <v>962143</v>
      </c>
      <c r="AC272" s="167" t="s">
        <v>56</v>
      </c>
      <c r="AD272" s="174">
        <v>8296</v>
      </c>
      <c r="AE272" s="169" t="s">
        <v>65</v>
      </c>
      <c r="AF272" s="174">
        <v>2</v>
      </c>
      <c r="AG272" s="170" t="s">
        <v>72</v>
      </c>
      <c r="AH272" s="174" t="s">
        <v>61</v>
      </c>
      <c r="AI272" s="174"/>
      <c r="AJ272" s="175"/>
      <c r="AK272" s="174"/>
      <c r="AL272" s="157"/>
      <c r="AM272" s="157"/>
      <c r="AN272" s="157"/>
      <c r="AO272" s="157"/>
      <c r="AP272" s="157"/>
      <c r="AQ272" s="157"/>
      <c r="AR272" s="157"/>
      <c r="AS272" s="157"/>
    </row>
    <row r="273" spans="1:45" s="163" customFormat="1" x14ac:dyDescent="0.2">
      <c r="A273" s="174">
        <v>892000458</v>
      </c>
      <c r="B273" s="174" t="s">
        <v>103</v>
      </c>
      <c r="C273" s="175">
        <v>44914</v>
      </c>
      <c r="D273" s="175">
        <v>44378</v>
      </c>
      <c r="E273" s="175">
        <v>44895</v>
      </c>
      <c r="F273" s="157">
        <v>27956852</v>
      </c>
      <c r="G273" s="157">
        <v>0</v>
      </c>
      <c r="H273" s="157">
        <v>0</v>
      </c>
      <c r="I273" s="157">
        <v>0</v>
      </c>
      <c r="J273" s="157">
        <v>58100</v>
      </c>
      <c r="K273" s="157">
        <v>0</v>
      </c>
      <c r="L273" s="157">
        <v>0</v>
      </c>
      <c r="M273" s="157">
        <v>0</v>
      </c>
      <c r="N273" s="157">
        <v>1403820</v>
      </c>
      <c r="O273" s="157">
        <v>0</v>
      </c>
      <c r="P273" s="157">
        <v>0</v>
      </c>
      <c r="Q273" s="157">
        <v>0</v>
      </c>
      <c r="R273" s="157">
        <v>0</v>
      </c>
      <c r="S273" s="157">
        <v>16600</v>
      </c>
      <c r="T273" s="157">
        <v>393230</v>
      </c>
      <c r="U273" s="157">
        <v>0</v>
      </c>
      <c r="V273" s="157">
        <v>0</v>
      </c>
      <c r="W273" s="157">
        <v>26085102</v>
      </c>
      <c r="X273" s="155">
        <f t="shared" si="16"/>
        <v>0</v>
      </c>
      <c r="Y273" s="157">
        <v>0</v>
      </c>
      <c r="Z273" s="157">
        <v>0</v>
      </c>
      <c r="AA273" s="155">
        <v>0</v>
      </c>
      <c r="AB273" s="155">
        <f t="shared" si="17"/>
        <v>27956852</v>
      </c>
      <c r="AC273" s="167" t="s">
        <v>56</v>
      </c>
      <c r="AD273" s="174">
        <v>8324</v>
      </c>
      <c r="AE273" s="169" t="s">
        <v>65</v>
      </c>
      <c r="AF273" s="174">
        <v>2</v>
      </c>
      <c r="AG273" s="189" t="s">
        <v>71</v>
      </c>
      <c r="AH273" s="174" t="s">
        <v>61</v>
      </c>
      <c r="AI273" s="174"/>
      <c r="AJ273" s="175"/>
      <c r="AK273" s="174"/>
      <c r="AL273" s="157"/>
      <c r="AM273" s="157"/>
      <c r="AN273" s="157"/>
      <c r="AO273" s="157"/>
      <c r="AP273" s="157">
        <v>58100</v>
      </c>
      <c r="AQ273" s="157"/>
      <c r="AR273" s="157"/>
      <c r="AS273" s="157"/>
    </row>
    <row r="274" spans="1:45" s="163" customFormat="1" x14ac:dyDescent="0.2">
      <c r="A274" s="174">
        <v>890305496</v>
      </c>
      <c r="B274" s="174" t="s">
        <v>434</v>
      </c>
      <c r="C274" s="175">
        <v>44912</v>
      </c>
      <c r="D274" s="175">
        <v>41365</v>
      </c>
      <c r="E274" s="175">
        <v>44895</v>
      </c>
      <c r="F274" s="201">
        <v>8316738</v>
      </c>
      <c r="G274" s="201">
        <v>0</v>
      </c>
      <c r="H274" s="201">
        <v>0</v>
      </c>
      <c r="I274" s="201">
        <v>0</v>
      </c>
      <c r="J274" s="201">
        <v>484670</v>
      </c>
      <c r="K274" s="201">
        <v>0</v>
      </c>
      <c r="L274" s="201">
        <v>0</v>
      </c>
      <c r="M274" s="201">
        <v>0</v>
      </c>
      <c r="N274" s="201">
        <v>0</v>
      </c>
      <c r="O274" s="201">
        <v>0</v>
      </c>
      <c r="P274" s="201">
        <v>0</v>
      </c>
      <c r="Q274" s="201">
        <v>188620</v>
      </c>
      <c r="R274" s="201">
        <v>0</v>
      </c>
      <c r="S274" s="201">
        <v>826681</v>
      </c>
      <c r="T274" s="201">
        <v>1068320</v>
      </c>
      <c r="U274" s="201">
        <v>0</v>
      </c>
      <c r="V274" s="201">
        <v>1033530</v>
      </c>
      <c r="W274" s="201">
        <v>4714917</v>
      </c>
      <c r="X274" s="155">
        <f t="shared" si="16"/>
        <v>0</v>
      </c>
      <c r="Y274" s="157">
        <v>0</v>
      </c>
      <c r="Z274" s="157">
        <v>0</v>
      </c>
      <c r="AA274" s="155">
        <v>0</v>
      </c>
      <c r="AB274" s="155">
        <f t="shared" si="17"/>
        <v>8316738</v>
      </c>
      <c r="AC274" s="167" t="s">
        <v>56</v>
      </c>
      <c r="AD274" s="174">
        <v>8301</v>
      </c>
      <c r="AE274" s="169" t="s">
        <v>65</v>
      </c>
      <c r="AF274" s="174">
        <v>2</v>
      </c>
      <c r="AG274" s="189" t="s">
        <v>71</v>
      </c>
      <c r="AH274" s="174" t="s">
        <v>61</v>
      </c>
      <c r="AI274" s="174"/>
      <c r="AJ274" s="174"/>
      <c r="AK274" s="174"/>
      <c r="AL274" s="174"/>
      <c r="AM274" s="174"/>
      <c r="AN274" s="174"/>
      <c r="AO274" s="174"/>
      <c r="AP274" s="174"/>
      <c r="AQ274" s="174"/>
      <c r="AR274" s="201">
        <v>484670</v>
      </c>
      <c r="AS274" s="174"/>
    </row>
    <row r="275" spans="1:45" s="163" customFormat="1" x14ac:dyDescent="0.2">
      <c r="A275" s="174">
        <v>900192459</v>
      </c>
      <c r="B275" s="174" t="s">
        <v>435</v>
      </c>
      <c r="C275" s="175">
        <v>44912</v>
      </c>
      <c r="D275" s="175">
        <v>42278</v>
      </c>
      <c r="E275" s="175">
        <v>44895</v>
      </c>
      <c r="F275" s="201">
        <v>67565713</v>
      </c>
      <c r="G275" s="201">
        <v>0</v>
      </c>
      <c r="H275" s="201">
        <v>0</v>
      </c>
      <c r="I275" s="201">
        <v>0</v>
      </c>
      <c r="J275" s="201">
        <v>0</v>
      </c>
      <c r="K275" s="201">
        <v>0</v>
      </c>
      <c r="L275" s="201">
        <v>0</v>
      </c>
      <c r="M275" s="201">
        <v>0</v>
      </c>
      <c r="N275" s="201">
        <v>425308</v>
      </c>
      <c r="O275" s="201">
        <v>0</v>
      </c>
      <c r="P275" s="201">
        <v>0</v>
      </c>
      <c r="Q275" s="201">
        <v>0</v>
      </c>
      <c r="R275" s="201">
        <v>0</v>
      </c>
      <c r="S275" s="201">
        <v>25010708</v>
      </c>
      <c r="T275" s="201">
        <v>4053771</v>
      </c>
      <c r="U275" s="201">
        <v>0</v>
      </c>
      <c r="V275" s="201">
        <v>3179100</v>
      </c>
      <c r="W275" s="201">
        <v>34896826</v>
      </c>
      <c r="X275" s="155">
        <f t="shared" si="16"/>
        <v>0</v>
      </c>
      <c r="Y275" s="157">
        <v>0</v>
      </c>
      <c r="Z275" s="157">
        <v>0</v>
      </c>
      <c r="AA275" s="155">
        <v>0</v>
      </c>
      <c r="AB275" s="155">
        <f t="shared" si="17"/>
        <v>67565713</v>
      </c>
      <c r="AC275" s="167" t="s">
        <v>19</v>
      </c>
      <c r="AD275" s="174">
        <v>8303</v>
      </c>
      <c r="AE275" s="169" t="s">
        <v>65</v>
      </c>
      <c r="AF275" s="174">
        <v>2</v>
      </c>
      <c r="AG275" s="189" t="s">
        <v>71</v>
      </c>
      <c r="AH275" s="174" t="s">
        <v>61</v>
      </c>
      <c r="AI275" s="174"/>
      <c r="AJ275" s="174"/>
      <c r="AK275" s="174"/>
      <c r="AL275" s="174"/>
      <c r="AM275" s="174"/>
      <c r="AN275" s="174"/>
      <c r="AO275" s="174"/>
      <c r="AP275" s="174"/>
      <c r="AQ275" s="174"/>
      <c r="AR275" s="201"/>
      <c r="AS275" s="174"/>
    </row>
    <row r="276" spans="1:45" s="163" customFormat="1" x14ac:dyDescent="0.2">
      <c r="A276" s="174">
        <v>806001061</v>
      </c>
      <c r="B276" s="174" t="s">
        <v>436</v>
      </c>
      <c r="C276" s="175">
        <v>44917</v>
      </c>
      <c r="D276" s="175">
        <v>41730</v>
      </c>
      <c r="E276" s="175">
        <v>44895</v>
      </c>
      <c r="F276" s="157">
        <v>160909842</v>
      </c>
      <c r="G276" s="157">
        <v>0</v>
      </c>
      <c r="H276" s="157">
        <v>0</v>
      </c>
      <c r="I276" s="157">
        <v>0</v>
      </c>
      <c r="J276" s="157">
        <v>32733326</v>
      </c>
      <c r="K276" s="157">
        <v>0</v>
      </c>
      <c r="L276" s="157">
        <v>0</v>
      </c>
      <c r="M276" s="157">
        <v>0</v>
      </c>
      <c r="N276" s="157">
        <v>0</v>
      </c>
      <c r="O276" s="157">
        <v>0</v>
      </c>
      <c r="P276" s="157">
        <v>0</v>
      </c>
      <c r="Q276" s="157">
        <v>10545569</v>
      </c>
      <c r="R276" s="157">
        <v>0</v>
      </c>
      <c r="S276" s="157">
        <v>8033219</v>
      </c>
      <c r="T276" s="157">
        <v>42234326</v>
      </c>
      <c r="U276" s="157">
        <v>0</v>
      </c>
      <c r="V276" s="157">
        <v>5848405</v>
      </c>
      <c r="W276" s="157">
        <v>61514997</v>
      </c>
      <c r="X276" s="155">
        <f t="shared" si="16"/>
        <v>0</v>
      </c>
      <c r="Y276" s="157">
        <v>0</v>
      </c>
      <c r="Z276" s="157">
        <v>0</v>
      </c>
      <c r="AA276" s="155">
        <v>0</v>
      </c>
      <c r="AB276" s="155">
        <f t="shared" si="17"/>
        <v>160909842</v>
      </c>
      <c r="AC276" s="167" t="s">
        <v>56</v>
      </c>
      <c r="AD276" s="174">
        <v>8390</v>
      </c>
      <c r="AE276" s="169" t="s">
        <v>65</v>
      </c>
      <c r="AF276" s="174">
        <v>2</v>
      </c>
      <c r="AG276" s="189" t="s">
        <v>71</v>
      </c>
      <c r="AH276" s="174" t="s">
        <v>61</v>
      </c>
      <c r="AI276" s="174"/>
      <c r="AJ276" s="175"/>
      <c r="AK276" s="174"/>
      <c r="AL276" s="157"/>
      <c r="AM276" s="157"/>
      <c r="AN276" s="157"/>
      <c r="AO276" s="157"/>
      <c r="AP276" s="157"/>
      <c r="AQ276" s="157"/>
      <c r="AR276" s="157">
        <v>32733326</v>
      </c>
      <c r="AS276" s="157"/>
    </row>
    <row r="277" spans="1:45" s="163" customFormat="1" x14ac:dyDescent="0.2">
      <c r="A277" s="174">
        <v>811016192</v>
      </c>
      <c r="B277" s="174" t="s">
        <v>437</v>
      </c>
      <c r="C277" s="175">
        <v>44917</v>
      </c>
      <c r="D277" s="175">
        <v>41030</v>
      </c>
      <c r="E277" s="175">
        <v>44895</v>
      </c>
      <c r="F277" s="201">
        <v>412967719</v>
      </c>
      <c r="G277" s="201">
        <v>1610068</v>
      </c>
      <c r="H277" s="201">
        <v>0</v>
      </c>
      <c r="I277" s="201">
        <v>0</v>
      </c>
      <c r="J277" s="201">
        <v>105443059</v>
      </c>
      <c r="K277" s="201">
        <v>0</v>
      </c>
      <c r="L277" s="201">
        <v>0</v>
      </c>
      <c r="M277" s="201">
        <v>11297</v>
      </c>
      <c r="N277" s="201">
        <v>297832</v>
      </c>
      <c r="O277" s="201">
        <v>0</v>
      </c>
      <c r="P277" s="201">
        <v>0</v>
      </c>
      <c r="Q277" s="201">
        <v>145300</v>
      </c>
      <c r="R277" s="201">
        <v>0</v>
      </c>
      <c r="S277" s="201">
        <v>18664779</v>
      </c>
      <c r="T277" s="201">
        <v>1122216</v>
      </c>
      <c r="U277" s="201">
        <v>0</v>
      </c>
      <c r="V277" s="201">
        <v>36555334</v>
      </c>
      <c r="W277" s="201">
        <v>249117834</v>
      </c>
      <c r="X277" s="155">
        <f t="shared" si="16"/>
        <v>0</v>
      </c>
      <c r="Y277" s="157">
        <v>0</v>
      </c>
      <c r="Z277" s="157">
        <v>0</v>
      </c>
      <c r="AA277" s="155">
        <v>0</v>
      </c>
      <c r="AB277" s="155">
        <f t="shared" si="17"/>
        <v>412967719</v>
      </c>
      <c r="AC277" s="167" t="s">
        <v>19</v>
      </c>
      <c r="AD277" s="174">
        <v>8396</v>
      </c>
      <c r="AE277" s="169" t="s">
        <v>65</v>
      </c>
      <c r="AF277" s="174">
        <v>2</v>
      </c>
      <c r="AG277" s="189" t="s">
        <v>71</v>
      </c>
      <c r="AH277" s="174" t="s">
        <v>61</v>
      </c>
      <c r="AI277" s="174"/>
      <c r="AJ277" s="174"/>
      <c r="AK277" s="174"/>
      <c r="AL277" s="174"/>
      <c r="AM277" s="174"/>
      <c r="AN277" s="174"/>
      <c r="AO277" s="174"/>
      <c r="AP277" s="174"/>
      <c r="AQ277" s="174"/>
      <c r="AR277" s="201">
        <v>105443059</v>
      </c>
      <c r="AS277" s="174"/>
    </row>
    <row r="278" spans="1:45" s="163" customFormat="1" x14ac:dyDescent="0.2">
      <c r="A278" s="174">
        <v>890206257</v>
      </c>
      <c r="B278" s="174" t="s">
        <v>438</v>
      </c>
      <c r="C278" s="175">
        <v>44923</v>
      </c>
      <c r="D278" s="175">
        <v>43739</v>
      </c>
      <c r="E278" s="175">
        <v>44895</v>
      </c>
      <c r="F278" s="201">
        <v>42246604</v>
      </c>
      <c r="G278" s="201">
        <v>921902</v>
      </c>
      <c r="H278" s="201">
        <v>0</v>
      </c>
      <c r="I278" s="201">
        <v>0</v>
      </c>
      <c r="J278" s="201">
        <v>14873774</v>
      </c>
      <c r="K278" s="201">
        <v>0</v>
      </c>
      <c r="L278" s="201">
        <v>0</v>
      </c>
      <c r="M278" s="201">
        <v>0</v>
      </c>
      <c r="N278" s="201">
        <v>0</v>
      </c>
      <c r="O278" s="201">
        <v>0</v>
      </c>
      <c r="P278" s="201">
        <v>0</v>
      </c>
      <c r="Q278" s="201">
        <v>0</v>
      </c>
      <c r="R278" s="201">
        <v>0</v>
      </c>
      <c r="S278" s="201">
        <v>0</v>
      </c>
      <c r="T278" s="201">
        <v>0</v>
      </c>
      <c r="U278" s="201">
        <v>0</v>
      </c>
      <c r="V278" s="201">
        <v>0</v>
      </c>
      <c r="W278" s="201">
        <v>26450928</v>
      </c>
      <c r="X278" s="155">
        <f t="shared" si="16"/>
        <v>0</v>
      </c>
      <c r="Y278" s="157">
        <v>0</v>
      </c>
      <c r="Z278" s="157">
        <v>0</v>
      </c>
      <c r="AA278" s="155">
        <v>0</v>
      </c>
      <c r="AB278" s="155">
        <f t="shared" si="17"/>
        <v>42246604</v>
      </c>
      <c r="AC278" s="167" t="s">
        <v>19</v>
      </c>
      <c r="AD278" s="174">
        <v>8453</v>
      </c>
      <c r="AE278" s="169" t="s">
        <v>65</v>
      </c>
      <c r="AF278" s="174">
        <v>2</v>
      </c>
      <c r="AG278" s="189" t="s">
        <v>71</v>
      </c>
      <c r="AH278" s="174" t="s">
        <v>61</v>
      </c>
      <c r="AI278" s="174"/>
      <c r="AJ278" s="174"/>
      <c r="AK278" s="174"/>
      <c r="AL278" s="174"/>
      <c r="AM278" s="174"/>
      <c r="AN278" s="174"/>
      <c r="AO278" s="174"/>
      <c r="AP278" s="174"/>
      <c r="AQ278" s="174"/>
      <c r="AR278" s="201">
        <v>14873774</v>
      </c>
      <c r="AS278" s="174"/>
    </row>
    <row r="279" spans="1:45" s="163" customFormat="1" x14ac:dyDescent="0.2">
      <c r="A279" s="174">
        <v>806013944</v>
      </c>
      <c r="B279" s="174" t="s">
        <v>439</v>
      </c>
      <c r="C279" s="175">
        <v>44922</v>
      </c>
      <c r="D279" s="175">
        <v>44621</v>
      </c>
      <c r="E279" s="175">
        <v>44895</v>
      </c>
      <c r="F279" s="201">
        <v>3590504</v>
      </c>
      <c r="G279" s="201">
        <v>0</v>
      </c>
      <c r="H279" s="201">
        <v>142902</v>
      </c>
      <c r="I279" s="201">
        <v>0</v>
      </c>
      <c r="J279" s="201">
        <v>48969</v>
      </c>
      <c r="K279" s="201">
        <v>0</v>
      </c>
      <c r="L279" s="201">
        <v>0</v>
      </c>
      <c r="M279" s="201">
        <v>0</v>
      </c>
      <c r="N279" s="201">
        <v>0</v>
      </c>
      <c r="O279" s="201">
        <v>0</v>
      </c>
      <c r="P279" s="201">
        <v>0</v>
      </c>
      <c r="Q279" s="201">
        <v>0</v>
      </c>
      <c r="R279" s="201">
        <v>0</v>
      </c>
      <c r="S279" s="201">
        <v>0</v>
      </c>
      <c r="T279" s="201">
        <v>0</v>
      </c>
      <c r="U279" s="201">
        <v>3330115</v>
      </c>
      <c r="V279" s="201">
        <v>0</v>
      </c>
      <c r="W279" s="201">
        <v>68518</v>
      </c>
      <c r="X279" s="155">
        <f t="shared" si="16"/>
        <v>0</v>
      </c>
      <c r="Y279" s="157">
        <v>0</v>
      </c>
      <c r="Z279" s="157">
        <v>0</v>
      </c>
      <c r="AA279" s="155">
        <v>0</v>
      </c>
      <c r="AB279" s="155">
        <f t="shared" si="17"/>
        <v>3590504</v>
      </c>
      <c r="AC279" s="167" t="s">
        <v>19</v>
      </c>
      <c r="AD279" s="174">
        <v>8448</v>
      </c>
      <c r="AE279" s="169" t="s">
        <v>65</v>
      </c>
      <c r="AF279" s="174">
        <v>2</v>
      </c>
      <c r="AG279" s="189" t="s">
        <v>71</v>
      </c>
      <c r="AH279" s="174" t="s">
        <v>61</v>
      </c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201">
        <v>48969</v>
      </c>
      <c r="AS279" s="174"/>
    </row>
    <row r="280" spans="1:45" s="163" customFormat="1" x14ac:dyDescent="0.2">
      <c r="A280" s="174">
        <v>901336751</v>
      </c>
      <c r="B280" s="174" t="s">
        <v>440</v>
      </c>
      <c r="C280" s="175">
        <v>44911</v>
      </c>
      <c r="D280" s="175">
        <v>44562</v>
      </c>
      <c r="E280" s="175">
        <v>44895</v>
      </c>
      <c r="F280" s="201">
        <v>28729814</v>
      </c>
      <c r="G280" s="201">
        <v>0</v>
      </c>
      <c r="H280" s="201">
        <v>0</v>
      </c>
      <c r="I280" s="201">
        <v>0</v>
      </c>
      <c r="J280" s="201">
        <v>2997211</v>
      </c>
      <c r="K280" s="201">
        <v>0</v>
      </c>
      <c r="L280" s="201">
        <v>0</v>
      </c>
      <c r="M280" s="201">
        <v>0</v>
      </c>
      <c r="N280" s="201">
        <v>0</v>
      </c>
      <c r="O280" s="201">
        <v>0</v>
      </c>
      <c r="P280" s="201">
        <v>0</v>
      </c>
      <c r="Q280" s="201">
        <v>0</v>
      </c>
      <c r="R280" s="201">
        <v>0</v>
      </c>
      <c r="S280" s="201">
        <v>857328</v>
      </c>
      <c r="T280" s="201">
        <v>13203551</v>
      </c>
      <c r="U280" s="201">
        <v>0</v>
      </c>
      <c r="V280" s="201">
        <v>11671724</v>
      </c>
      <c r="W280" s="201">
        <v>0</v>
      </c>
      <c r="X280" s="155">
        <f t="shared" si="16"/>
        <v>0</v>
      </c>
      <c r="Y280" s="157">
        <v>0</v>
      </c>
      <c r="Z280" s="157">
        <v>0</v>
      </c>
      <c r="AA280" s="155">
        <v>0</v>
      </c>
      <c r="AB280" s="155">
        <f t="shared" si="17"/>
        <v>28729814</v>
      </c>
      <c r="AC280" s="167" t="s">
        <v>19</v>
      </c>
      <c r="AD280" s="174">
        <v>8284</v>
      </c>
      <c r="AE280" s="169" t="s">
        <v>65</v>
      </c>
      <c r="AF280" s="174">
        <v>2</v>
      </c>
      <c r="AG280" s="189" t="s">
        <v>71</v>
      </c>
      <c r="AH280" s="174" t="s">
        <v>25</v>
      </c>
      <c r="AI280" s="174"/>
      <c r="AJ280" s="174"/>
      <c r="AK280" s="174"/>
      <c r="AL280" s="174"/>
      <c r="AM280" s="174"/>
      <c r="AN280" s="174"/>
      <c r="AO280" s="174"/>
      <c r="AP280" s="174"/>
      <c r="AQ280" s="174">
        <v>2997211</v>
      </c>
      <c r="AR280" s="174"/>
      <c r="AS280" s="174"/>
    </row>
    <row r="281" spans="1:45" s="163" customFormat="1" x14ac:dyDescent="0.2">
      <c r="A281" s="174">
        <v>891800023</v>
      </c>
      <c r="B281" s="174" t="s">
        <v>441</v>
      </c>
      <c r="C281" s="175">
        <v>44910</v>
      </c>
      <c r="D281" s="175">
        <v>42826</v>
      </c>
      <c r="E281" s="175">
        <v>44895</v>
      </c>
      <c r="F281" s="201">
        <v>246207733</v>
      </c>
      <c r="G281" s="201">
        <v>213924</v>
      </c>
      <c r="H281" s="201">
        <v>0</v>
      </c>
      <c r="I281" s="201">
        <v>0</v>
      </c>
      <c r="J281" s="201">
        <v>115563400.45</v>
      </c>
      <c r="K281" s="201">
        <v>0</v>
      </c>
      <c r="L281" s="201">
        <v>49000</v>
      </c>
      <c r="M281" s="201">
        <v>0</v>
      </c>
      <c r="N281" s="201">
        <v>0</v>
      </c>
      <c r="O281" s="201">
        <v>0</v>
      </c>
      <c r="P281" s="201">
        <v>0</v>
      </c>
      <c r="Q281" s="201">
        <v>31977359</v>
      </c>
      <c r="R281" s="201">
        <v>0</v>
      </c>
      <c r="S281" s="201">
        <v>6339925</v>
      </c>
      <c r="T281" s="201">
        <v>12896620</v>
      </c>
      <c r="U281" s="201">
        <v>0</v>
      </c>
      <c r="V281" s="201">
        <v>1302220</v>
      </c>
      <c r="W281" s="201">
        <v>77865284.550000012</v>
      </c>
      <c r="X281" s="155">
        <f t="shared" si="16"/>
        <v>0</v>
      </c>
      <c r="Y281" s="157">
        <v>0</v>
      </c>
      <c r="Z281" s="157">
        <v>0</v>
      </c>
      <c r="AA281" s="155">
        <v>0</v>
      </c>
      <c r="AB281" s="155">
        <f t="shared" si="17"/>
        <v>246207733</v>
      </c>
      <c r="AC281" s="167" t="s">
        <v>19</v>
      </c>
      <c r="AD281" s="174">
        <v>8271</v>
      </c>
      <c r="AE281" s="169" t="s">
        <v>65</v>
      </c>
      <c r="AF281" s="174">
        <v>2</v>
      </c>
      <c r="AG281" s="189" t="s">
        <v>71</v>
      </c>
      <c r="AH281" s="174" t="s">
        <v>25</v>
      </c>
      <c r="AI281" s="174"/>
      <c r="AJ281" s="174"/>
      <c r="AK281" s="174"/>
      <c r="AL281" s="174"/>
      <c r="AM281" s="174"/>
      <c r="AN281" s="174"/>
      <c r="AO281" s="174"/>
      <c r="AP281" s="174"/>
      <c r="AQ281" s="201">
        <v>115563400.45</v>
      </c>
      <c r="AR281" s="174"/>
      <c r="AS281" s="174"/>
    </row>
    <row r="282" spans="1:45" s="163" customFormat="1" x14ac:dyDescent="0.2">
      <c r="A282" s="174">
        <v>892120115</v>
      </c>
      <c r="B282" s="174" t="s">
        <v>442</v>
      </c>
      <c r="C282" s="175">
        <v>44908</v>
      </c>
      <c r="D282" s="175">
        <v>43862</v>
      </c>
      <c r="E282" s="175">
        <v>44865</v>
      </c>
      <c r="F282" s="201">
        <v>55961886</v>
      </c>
      <c r="G282" s="201">
        <v>0</v>
      </c>
      <c r="H282" s="201">
        <v>0</v>
      </c>
      <c r="I282" s="201">
        <v>0</v>
      </c>
      <c r="J282" s="201">
        <v>0</v>
      </c>
      <c r="K282" s="201">
        <v>0</v>
      </c>
      <c r="L282" s="201">
        <v>0</v>
      </c>
      <c r="M282" s="201">
        <v>0</v>
      </c>
      <c r="N282" s="201">
        <v>0</v>
      </c>
      <c r="O282" s="201">
        <v>0</v>
      </c>
      <c r="P282" s="201">
        <v>0</v>
      </c>
      <c r="Q282" s="201">
        <v>1457594</v>
      </c>
      <c r="R282" s="201">
        <v>0</v>
      </c>
      <c r="S282" s="201">
        <v>0</v>
      </c>
      <c r="T282" s="201">
        <v>1224540</v>
      </c>
      <c r="U282" s="201">
        <v>0</v>
      </c>
      <c r="V282" s="201">
        <v>52923743</v>
      </c>
      <c r="W282" s="201">
        <v>356009</v>
      </c>
      <c r="X282" s="155">
        <f t="shared" si="16"/>
        <v>0</v>
      </c>
      <c r="Y282" s="157">
        <v>0</v>
      </c>
      <c r="Z282" s="157">
        <v>0</v>
      </c>
      <c r="AA282" s="155">
        <v>0</v>
      </c>
      <c r="AB282" s="155">
        <f t="shared" si="17"/>
        <v>55961886</v>
      </c>
      <c r="AC282" s="167" t="s">
        <v>56</v>
      </c>
      <c r="AD282" s="174">
        <v>8192</v>
      </c>
      <c r="AE282" s="169" t="s">
        <v>65</v>
      </c>
      <c r="AF282" s="174">
        <v>2</v>
      </c>
      <c r="AG282" s="189" t="s">
        <v>71</v>
      </c>
      <c r="AH282" s="174" t="s">
        <v>25</v>
      </c>
      <c r="AI282" s="174"/>
      <c r="AJ282" s="174"/>
      <c r="AK282" s="174"/>
      <c r="AL282" s="174"/>
      <c r="AM282" s="174"/>
      <c r="AN282" s="174"/>
      <c r="AO282" s="174"/>
      <c r="AP282" s="174"/>
      <c r="AQ282" s="174">
        <v>0</v>
      </c>
      <c r="AR282" s="174"/>
      <c r="AS282" s="174"/>
    </row>
    <row r="283" spans="1:45" s="163" customFormat="1" x14ac:dyDescent="0.2">
      <c r="A283" s="174">
        <v>825003080</v>
      </c>
      <c r="B283" s="174" t="s">
        <v>443</v>
      </c>
      <c r="C283" s="175">
        <v>44901</v>
      </c>
      <c r="D283" s="175">
        <v>44866</v>
      </c>
      <c r="E283" s="175">
        <v>44895</v>
      </c>
      <c r="F283" s="201">
        <v>396164</v>
      </c>
      <c r="G283" s="201">
        <v>0</v>
      </c>
      <c r="H283" s="201">
        <v>0</v>
      </c>
      <c r="I283" s="201">
        <v>0</v>
      </c>
      <c r="J283" s="201">
        <v>164832</v>
      </c>
      <c r="K283" s="201">
        <v>0</v>
      </c>
      <c r="L283" s="201">
        <v>0</v>
      </c>
      <c r="M283" s="201">
        <v>0</v>
      </c>
      <c r="N283" s="201">
        <v>0</v>
      </c>
      <c r="O283" s="201">
        <v>0</v>
      </c>
      <c r="P283" s="201">
        <v>0</v>
      </c>
      <c r="Q283" s="201">
        <v>0</v>
      </c>
      <c r="R283" s="201">
        <v>0</v>
      </c>
      <c r="S283" s="201">
        <v>227968</v>
      </c>
      <c r="T283" s="201">
        <v>0</v>
      </c>
      <c r="U283" s="201">
        <v>0</v>
      </c>
      <c r="V283" s="201">
        <v>0</v>
      </c>
      <c r="W283" s="201">
        <v>3364</v>
      </c>
      <c r="X283" s="155">
        <f t="shared" si="16"/>
        <v>0</v>
      </c>
      <c r="Y283" s="157">
        <v>0</v>
      </c>
      <c r="Z283" s="157">
        <v>0</v>
      </c>
      <c r="AA283" s="155">
        <v>0</v>
      </c>
      <c r="AB283" s="155">
        <f t="shared" si="17"/>
        <v>396164</v>
      </c>
      <c r="AC283" s="167" t="s">
        <v>19</v>
      </c>
      <c r="AD283" s="174">
        <v>8057</v>
      </c>
      <c r="AE283" s="169" t="s">
        <v>65</v>
      </c>
      <c r="AF283" s="174">
        <v>2</v>
      </c>
      <c r="AG283" s="189" t="s">
        <v>71</v>
      </c>
      <c r="AH283" s="174" t="s">
        <v>25</v>
      </c>
      <c r="AI283" s="174"/>
      <c r="AJ283" s="174"/>
      <c r="AK283" s="174"/>
      <c r="AL283" s="174"/>
      <c r="AM283" s="174"/>
      <c r="AN283" s="174"/>
      <c r="AO283" s="174"/>
      <c r="AP283" s="174"/>
      <c r="AQ283" s="174">
        <v>164832</v>
      </c>
      <c r="AR283" s="174"/>
      <c r="AS283" s="174"/>
    </row>
    <row r="284" spans="1:45" s="163" customFormat="1" x14ac:dyDescent="0.2">
      <c r="A284" s="174">
        <v>900225041</v>
      </c>
      <c r="B284" s="174" t="s">
        <v>444</v>
      </c>
      <c r="C284" s="175">
        <v>44899</v>
      </c>
      <c r="D284" s="175">
        <v>44440</v>
      </c>
      <c r="E284" s="175">
        <v>44865</v>
      </c>
      <c r="F284" s="201">
        <v>28560857</v>
      </c>
      <c r="G284" s="201">
        <v>608807</v>
      </c>
      <c r="H284" s="201">
        <v>0</v>
      </c>
      <c r="I284" s="201">
        <v>0</v>
      </c>
      <c r="J284" s="201">
        <v>25065859</v>
      </c>
      <c r="K284" s="201">
        <v>0</v>
      </c>
      <c r="L284" s="201">
        <v>0</v>
      </c>
      <c r="M284" s="201">
        <v>0</v>
      </c>
      <c r="N284" s="201">
        <v>0</v>
      </c>
      <c r="O284" s="201">
        <v>0</v>
      </c>
      <c r="P284" s="201">
        <v>0</v>
      </c>
      <c r="Q284" s="201">
        <v>0</v>
      </c>
      <c r="R284" s="201">
        <v>0</v>
      </c>
      <c r="S284" s="201">
        <v>0</v>
      </c>
      <c r="T284" s="201">
        <v>0</v>
      </c>
      <c r="U284" s="201">
        <v>0</v>
      </c>
      <c r="V284" s="201">
        <v>4588110</v>
      </c>
      <c r="W284" s="201">
        <v>-1701919</v>
      </c>
      <c r="X284" s="155">
        <f t="shared" si="16"/>
        <v>0</v>
      </c>
      <c r="Y284" s="157">
        <v>0</v>
      </c>
      <c r="Z284" s="157">
        <v>0</v>
      </c>
      <c r="AA284" s="155">
        <v>0</v>
      </c>
      <c r="AB284" s="155">
        <f t="shared" si="17"/>
        <v>28560857</v>
      </c>
      <c r="AC284" s="167" t="s">
        <v>19</v>
      </c>
      <c r="AD284" s="174">
        <v>8048</v>
      </c>
      <c r="AE284" s="169" t="s">
        <v>65</v>
      </c>
      <c r="AF284" s="174">
        <v>2</v>
      </c>
      <c r="AG284" s="189" t="s">
        <v>71</v>
      </c>
      <c r="AH284" s="174" t="s">
        <v>61</v>
      </c>
      <c r="AI284" s="174"/>
      <c r="AJ284" s="174"/>
      <c r="AK284" s="174"/>
      <c r="AL284" s="174"/>
      <c r="AM284" s="174"/>
      <c r="AN284" s="174"/>
      <c r="AO284" s="174"/>
      <c r="AP284" s="174"/>
      <c r="AQ284" s="174">
        <v>25065859</v>
      </c>
      <c r="AR284" s="174"/>
      <c r="AS284" s="174"/>
    </row>
    <row r="285" spans="1:45" s="163" customFormat="1" x14ac:dyDescent="0.2">
      <c r="A285" s="174">
        <v>800017308</v>
      </c>
      <c r="B285" s="174" t="s">
        <v>445</v>
      </c>
      <c r="C285" s="175">
        <v>44898</v>
      </c>
      <c r="D285" s="175">
        <v>44348</v>
      </c>
      <c r="E285" s="175">
        <v>44865</v>
      </c>
      <c r="F285" s="201">
        <v>33086973.77</v>
      </c>
      <c r="G285" s="201">
        <v>0</v>
      </c>
      <c r="H285" s="201">
        <v>0</v>
      </c>
      <c r="I285" s="201">
        <v>0</v>
      </c>
      <c r="J285" s="201">
        <v>1888055.94</v>
      </c>
      <c r="K285" s="201">
        <v>0</v>
      </c>
      <c r="L285" s="201">
        <v>0</v>
      </c>
      <c r="M285" s="201">
        <v>0</v>
      </c>
      <c r="N285" s="201">
        <v>0</v>
      </c>
      <c r="O285" s="201">
        <v>0</v>
      </c>
      <c r="P285" s="201">
        <v>0</v>
      </c>
      <c r="Q285" s="201">
        <v>109348</v>
      </c>
      <c r="R285" s="201">
        <v>0</v>
      </c>
      <c r="S285" s="201">
        <v>36938</v>
      </c>
      <c r="T285" s="201">
        <v>2440214</v>
      </c>
      <c r="U285" s="201">
        <v>0</v>
      </c>
      <c r="V285" s="201">
        <v>2217052.35</v>
      </c>
      <c r="W285" s="201">
        <v>26395365.48</v>
      </c>
      <c r="X285" s="155">
        <f t="shared" si="16"/>
        <v>0</v>
      </c>
      <c r="Y285" s="157">
        <v>0</v>
      </c>
      <c r="Z285" s="157">
        <v>0</v>
      </c>
      <c r="AA285" s="155">
        <v>0</v>
      </c>
      <c r="AB285" s="155">
        <f t="shared" si="17"/>
        <v>33086973.77</v>
      </c>
      <c r="AC285" s="167" t="s">
        <v>59</v>
      </c>
      <c r="AD285" s="174">
        <v>8007</v>
      </c>
      <c r="AE285" s="169" t="s">
        <v>65</v>
      </c>
      <c r="AF285" s="174">
        <v>2</v>
      </c>
      <c r="AG285" s="189" t="s">
        <v>71</v>
      </c>
      <c r="AH285" s="174" t="s">
        <v>61</v>
      </c>
      <c r="AI285" s="174"/>
      <c r="AJ285" s="174"/>
      <c r="AK285" s="174"/>
      <c r="AL285" s="174"/>
      <c r="AM285" s="174"/>
      <c r="AN285" s="174"/>
      <c r="AO285" s="174"/>
      <c r="AP285" s="174"/>
      <c r="AQ285" s="174">
        <v>1888055.94</v>
      </c>
      <c r="AR285" s="174"/>
      <c r="AS285" s="174"/>
    </row>
    <row r="286" spans="1:45" s="163" customFormat="1" x14ac:dyDescent="0.2">
      <c r="A286" s="174">
        <v>900783939</v>
      </c>
      <c r="B286" s="174" t="s">
        <v>446</v>
      </c>
      <c r="C286" s="175">
        <v>44898</v>
      </c>
      <c r="D286" s="175">
        <v>44562</v>
      </c>
      <c r="E286" s="175">
        <v>44865</v>
      </c>
      <c r="F286" s="201">
        <v>3130408230.0999999</v>
      </c>
      <c r="G286" s="201">
        <v>12022905</v>
      </c>
      <c r="H286" s="201">
        <v>0</v>
      </c>
      <c r="I286" s="201">
        <v>0</v>
      </c>
      <c r="J286" s="201">
        <v>0</v>
      </c>
      <c r="K286" s="201">
        <v>0</v>
      </c>
      <c r="L286" s="201">
        <v>243435191</v>
      </c>
      <c r="M286" s="201">
        <v>0</v>
      </c>
      <c r="N286" s="201">
        <v>0</v>
      </c>
      <c r="O286" s="201">
        <v>0</v>
      </c>
      <c r="P286" s="201">
        <v>0</v>
      </c>
      <c r="Q286" s="201">
        <v>122818308.5</v>
      </c>
      <c r="R286" s="201">
        <v>0</v>
      </c>
      <c r="S286" s="201">
        <v>0</v>
      </c>
      <c r="T286" s="201">
        <v>314979125.30000001</v>
      </c>
      <c r="U286" s="201">
        <v>0</v>
      </c>
      <c r="V286" s="201">
        <v>0</v>
      </c>
      <c r="W286" s="201">
        <v>2437152700.3000002</v>
      </c>
      <c r="X286" s="155">
        <f t="shared" si="16"/>
        <v>0</v>
      </c>
      <c r="Y286" s="157">
        <v>0</v>
      </c>
      <c r="Z286" s="157">
        <v>0</v>
      </c>
      <c r="AA286" s="155">
        <v>0</v>
      </c>
      <c r="AB286" s="155">
        <f t="shared" si="17"/>
        <v>3130408230.0999999</v>
      </c>
      <c r="AC286" s="167" t="s">
        <v>19</v>
      </c>
      <c r="AD286" s="174">
        <v>8004</v>
      </c>
      <c r="AE286" s="169" t="s">
        <v>65</v>
      </c>
      <c r="AF286" s="174">
        <v>2</v>
      </c>
      <c r="AG286" s="189" t="s">
        <v>71</v>
      </c>
      <c r="AH286" s="174" t="s">
        <v>61</v>
      </c>
      <c r="AI286" s="174"/>
      <c r="AJ286" s="174"/>
      <c r="AK286" s="174"/>
      <c r="AL286" s="174"/>
      <c r="AM286" s="174"/>
      <c r="AN286" s="174"/>
      <c r="AO286" s="174"/>
      <c r="AP286" s="174"/>
      <c r="AQ286" s="174">
        <v>0</v>
      </c>
      <c r="AR286" s="174"/>
      <c r="AS286" s="174"/>
    </row>
    <row r="287" spans="1:45" s="163" customFormat="1" x14ac:dyDescent="0.2">
      <c r="A287" s="174">
        <v>900855509</v>
      </c>
      <c r="B287" s="174" t="s">
        <v>447</v>
      </c>
      <c r="C287" s="175">
        <v>44898</v>
      </c>
      <c r="D287" s="175">
        <v>43070</v>
      </c>
      <c r="E287" s="175">
        <v>44865</v>
      </c>
      <c r="F287" s="201">
        <v>41800751</v>
      </c>
      <c r="G287" s="201">
        <v>0</v>
      </c>
      <c r="H287" s="201">
        <v>0</v>
      </c>
      <c r="I287" s="201">
        <v>0</v>
      </c>
      <c r="J287" s="201">
        <v>0</v>
      </c>
      <c r="K287" s="201">
        <v>0</v>
      </c>
      <c r="L287" s="201">
        <v>0</v>
      </c>
      <c r="M287" s="201">
        <v>0</v>
      </c>
      <c r="N287" s="201">
        <v>0</v>
      </c>
      <c r="O287" s="201">
        <v>0</v>
      </c>
      <c r="P287" s="201">
        <v>0</v>
      </c>
      <c r="Q287" s="201">
        <v>4600380</v>
      </c>
      <c r="R287" s="201">
        <v>0</v>
      </c>
      <c r="S287" s="201">
        <v>0</v>
      </c>
      <c r="T287" s="201">
        <v>32156827</v>
      </c>
      <c r="U287" s="201">
        <v>0</v>
      </c>
      <c r="V287" s="201">
        <v>1986110</v>
      </c>
      <c r="W287" s="201">
        <v>3057434</v>
      </c>
      <c r="X287" s="155">
        <f t="shared" si="16"/>
        <v>0</v>
      </c>
      <c r="Y287" s="157">
        <v>0</v>
      </c>
      <c r="Z287" s="157">
        <v>0</v>
      </c>
      <c r="AA287" s="155">
        <v>0</v>
      </c>
      <c r="AB287" s="155">
        <f t="shared" si="17"/>
        <v>41800751</v>
      </c>
      <c r="AC287" s="167" t="s">
        <v>19</v>
      </c>
      <c r="AD287" s="174">
        <v>8002</v>
      </c>
      <c r="AE287" s="169" t="s">
        <v>65</v>
      </c>
      <c r="AF287" s="174">
        <v>2</v>
      </c>
      <c r="AG287" s="189" t="s">
        <v>71</v>
      </c>
      <c r="AH287" s="174" t="s">
        <v>61</v>
      </c>
      <c r="AI287" s="174"/>
      <c r="AJ287" s="174"/>
      <c r="AK287" s="174"/>
      <c r="AL287" s="174"/>
      <c r="AM287" s="174"/>
      <c r="AN287" s="174"/>
      <c r="AO287" s="174"/>
      <c r="AP287" s="174"/>
      <c r="AQ287" s="174">
        <v>0</v>
      </c>
      <c r="AR287" s="174"/>
      <c r="AS287" s="174"/>
    </row>
    <row r="288" spans="1:45" s="163" customFormat="1" x14ac:dyDescent="0.2">
      <c r="A288" s="174">
        <v>900504265</v>
      </c>
      <c r="B288" s="174" t="s">
        <v>448</v>
      </c>
      <c r="C288" s="175">
        <v>44916</v>
      </c>
      <c r="D288" s="175">
        <v>44166</v>
      </c>
      <c r="E288" s="175">
        <v>44895</v>
      </c>
      <c r="F288" s="201">
        <v>191531180</v>
      </c>
      <c r="G288" s="201">
        <v>10960638</v>
      </c>
      <c r="H288" s="201">
        <v>0</v>
      </c>
      <c r="I288" s="201">
        <v>0</v>
      </c>
      <c r="J288" s="201">
        <v>176868</v>
      </c>
      <c r="K288" s="201">
        <v>0</v>
      </c>
      <c r="L288" s="201">
        <v>0</v>
      </c>
      <c r="M288" s="201">
        <v>0</v>
      </c>
      <c r="N288" s="201">
        <v>61481280</v>
      </c>
      <c r="O288" s="201">
        <v>0</v>
      </c>
      <c r="P288" s="201">
        <v>0</v>
      </c>
      <c r="Q288" s="201">
        <v>0</v>
      </c>
      <c r="R288" s="201">
        <v>240000</v>
      </c>
      <c r="S288" s="201">
        <v>4526720</v>
      </c>
      <c r="T288" s="201">
        <v>0</v>
      </c>
      <c r="U288" s="201">
        <v>0</v>
      </c>
      <c r="V288" s="201">
        <v>792000</v>
      </c>
      <c r="W288" s="201">
        <v>113353674</v>
      </c>
      <c r="X288" s="155">
        <f t="shared" si="16"/>
        <v>0</v>
      </c>
      <c r="Y288" s="157">
        <v>0</v>
      </c>
      <c r="Z288" s="157">
        <v>0</v>
      </c>
      <c r="AA288" s="155">
        <v>0</v>
      </c>
      <c r="AB288" s="155">
        <f t="shared" si="17"/>
        <v>191531180</v>
      </c>
      <c r="AC288" s="167" t="s">
        <v>19</v>
      </c>
      <c r="AD288" s="174">
        <v>8365</v>
      </c>
      <c r="AE288" s="169" t="s">
        <v>65</v>
      </c>
      <c r="AF288" s="174">
        <v>2</v>
      </c>
      <c r="AG288" s="189" t="s">
        <v>71</v>
      </c>
      <c r="AH288" s="174" t="s">
        <v>61</v>
      </c>
      <c r="AI288" s="174"/>
      <c r="AJ288" s="174"/>
      <c r="AK288" s="174"/>
      <c r="AL288" s="174"/>
      <c r="AM288" s="174"/>
      <c r="AN288" s="174"/>
      <c r="AO288" s="174"/>
      <c r="AP288" s="174"/>
      <c r="AQ288" s="174"/>
      <c r="AR288" s="201">
        <v>176868</v>
      </c>
      <c r="AS288" s="174"/>
    </row>
    <row r="289" spans="1:45" s="163" customFormat="1" x14ac:dyDescent="0.2">
      <c r="A289" s="174">
        <v>890807591</v>
      </c>
      <c r="B289" s="174" t="s">
        <v>449</v>
      </c>
      <c r="C289" s="175">
        <v>44925</v>
      </c>
      <c r="D289" s="175">
        <v>44470</v>
      </c>
      <c r="E289" s="175">
        <v>44895</v>
      </c>
      <c r="F289" s="201">
        <v>49460338</v>
      </c>
      <c r="G289" s="201">
        <v>0</v>
      </c>
      <c r="H289" s="201">
        <v>0</v>
      </c>
      <c r="I289" s="201">
        <v>0</v>
      </c>
      <c r="J289" s="201">
        <v>6909735</v>
      </c>
      <c r="K289" s="201">
        <v>0</v>
      </c>
      <c r="L289" s="201">
        <v>0</v>
      </c>
      <c r="M289" s="201">
        <v>1463213</v>
      </c>
      <c r="N289" s="201">
        <v>84434</v>
      </c>
      <c r="O289" s="201">
        <v>0</v>
      </c>
      <c r="P289" s="201">
        <v>0</v>
      </c>
      <c r="Q289" s="201">
        <v>17223762</v>
      </c>
      <c r="R289" s="201">
        <v>0</v>
      </c>
      <c r="S289" s="201">
        <v>3939294</v>
      </c>
      <c r="T289" s="201">
        <v>7556679</v>
      </c>
      <c r="U289" s="201">
        <v>504335</v>
      </c>
      <c r="V289" s="201">
        <v>501164</v>
      </c>
      <c r="W289" s="201">
        <v>11277722</v>
      </c>
      <c r="X289" s="155">
        <f t="shared" si="16"/>
        <v>0</v>
      </c>
      <c r="Y289" s="157">
        <v>0</v>
      </c>
      <c r="Z289" s="157">
        <v>0</v>
      </c>
      <c r="AA289" s="155">
        <v>0</v>
      </c>
      <c r="AB289" s="155">
        <f t="shared" si="17"/>
        <v>49460338</v>
      </c>
      <c r="AC289" s="167" t="s">
        <v>19</v>
      </c>
      <c r="AD289" s="174">
        <v>8486</v>
      </c>
      <c r="AE289" s="169" t="s">
        <v>65</v>
      </c>
      <c r="AF289" s="174">
        <v>2</v>
      </c>
      <c r="AG289" s="189" t="s">
        <v>71</v>
      </c>
      <c r="AH289" s="174" t="s">
        <v>61</v>
      </c>
      <c r="AI289" s="174"/>
      <c r="AJ289" s="174"/>
      <c r="AK289" s="174"/>
      <c r="AL289" s="174"/>
      <c r="AM289" s="174"/>
      <c r="AN289" s="174"/>
      <c r="AO289" s="174"/>
      <c r="AP289" s="174"/>
      <c r="AQ289" s="174"/>
      <c r="AR289" s="174">
        <v>6909735</v>
      </c>
      <c r="AS289" s="174"/>
    </row>
    <row r="290" spans="1:45" s="163" customFormat="1" x14ac:dyDescent="0.2">
      <c r="A290" s="174">
        <v>800122186</v>
      </c>
      <c r="B290" s="174" t="s">
        <v>450</v>
      </c>
      <c r="C290" s="175">
        <v>44918</v>
      </c>
      <c r="D290" s="175">
        <v>44287</v>
      </c>
      <c r="E290" s="175">
        <v>44895</v>
      </c>
      <c r="F290" s="201">
        <v>145043115</v>
      </c>
      <c r="G290" s="201">
        <v>0</v>
      </c>
      <c r="H290" s="201">
        <v>0</v>
      </c>
      <c r="I290" s="201">
        <v>0</v>
      </c>
      <c r="J290" s="201">
        <v>106104728</v>
      </c>
      <c r="K290" s="201">
        <v>0</v>
      </c>
      <c r="L290" s="201">
        <v>0</v>
      </c>
      <c r="M290" s="201">
        <v>0</v>
      </c>
      <c r="N290" s="201">
        <v>0</v>
      </c>
      <c r="O290" s="201">
        <v>0</v>
      </c>
      <c r="P290" s="201">
        <v>0</v>
      </c>
      <c r="Q290" s="201">
        <v>2027050</v>
      </c>
      <c r="R290" s="201">
        <v>0</v>
      </c>
      <c r="S290" s="201">
        <v>1364300</v>
      </c>
      <c r="T290" s="201">
        <v>20056200</v>
      </c>
      <c r="U290" s="201">
        <v>0</v>
      </c>
      <c r="V290" s="201">
        <v>609600</v>
      </c>
      <c r="W290" s="201">
        <v>14881237</v>
      </c>
      <c r="X290" s="155">
        <f t="shared" si="16"/>
        <v>0</v>
      </c>
      <c r="Y290" s="157">
        <v>0</v>
      </c>
      <c r="Z290" s="157">
        <v>0</v>
      </c>
      <c r="AA290" s="155">
        <v>0</v>
      </c>
      <c r="AB290" s="155">
        <f t="shared" si="17"/>
        <v>145043115</v>
      </c>
      <c r="AC290" s="167" t="s">
        <v>19</v>
      </c>
      <c r="AD290" s="174">
        <v>8403</v>
      </c>
      <c r="AE290" s="169" t="s">
        <v>65</v>
      </c>
      <c r="AF290" s="174">
        <v>2</v>
      </c>
      <c r="AG290" s="189" t="s">
        <v>71</v>
      </c>
      <c r="AH290" s="174" t="s">
        <v>61</v>
      </c>
      <c r="AI290" s="174"/>
      <c r="AJ290" s="174"/>
      <c r="AK290" s="174"/>
      <c r="AL290" s="174"/>
      <c r="AM290" s="174"/>
      <c r="AN290" s="174"/>
      <c r="AO290" s="174"/>
      <c r="AP290" s="174"/>
      <c r="AQ290" s="174"/>
      <c r="AR290" s="174">
        <v>106104728</v>
      </c>
      <c r="AS290" s="174"/>
    </row>
    <row r="291" spans="1:45" s="163" customFormat="1" x14ac:dyDescent="0.2">
      <c r="A291" s="174">
        <v>900016598</v>
      </c>
      <c r="B291" s="174" t="s">
        <v>104</v>
      </c>
      <c r="C291" s="175">
        <v>44914</v>
      </c>
      <c r="D291" s="175">
        <v>43922</v>
      </c>
      <c r="E291" s="175">
        <v>44895</v>
      </c>
      <c r="F291" s="201">
        <v>2318290999</v>
      </c>
      <c r="G291" s="201">
        <v>2370</v>
      </c>
      <c r="H291" s="201">
        <v>0</v>
      </c>
      <c r="I291" s="201">
        <v>0</v>
      </c>
      <c r="J291" s="201">
        <v>172486690</v>
      </c>
      <c r="K291" s="201">
        <v>641900</v>
      </c>
      <c r="L291" s="201">
        <v>37813793</v>
      </c>
      <c r="M291" s="201">
        <v>4777317</v>
      </c>
      <c r="N291" s="201">
        <v>770535</v>
      </c>
      <c r="O291" s="201">
        <v>0</v>
      </c>
      <c r="P291" s="201">
        <v>0</v>
      </c>
      <c r="Q291" s="201">
        <v>0</v>
      </c>
      <c r="R291" s="201">
        <v>6124487</v>
      </c>
      <c r="S291" s="201">
        <v>31698568</v>
      </c>
      <c r="T291" s="201">
        <v>7550084</v>
      </c>
      <c r="U291" s="201">
        <v>0</v>
      </c>
      <c r="V291" s="201">
        <v>26275532</v>
      </c>
      <c r="W291" s="201">
        <v>2030149723</v>
      </c>
      <c r="X291" s="155">
        <f t="shared" si="16"/>
        <v>0</v>
      </c>
      <c r="Y291" s="157">
        <v>0</v>
      </c>
      <c r="Z291" s="157">
        <v>0</v>
      </c>
      <c r="AA291" s="155">
        <v>0</v>
      </c>
      <c r="AB291" s="155">
        <f t="shared" si="17"/>
        <v>2318290999</v>
      </c>
      <c r="AC291" s="167" t="s">
        <v>19</v>
      </c>
      <c r="AD291" s="174">
        <v>8341</v>
      </c>
      <c r="AE291" s="169" t="s">
        <v>65</v>
      </c>
      <c r="AF291" s="174">
        <v>2</v>
      </c>
      <c r="AG291" s="170" t="s">
        <v>72</v>
      </c>
      <c r="AH291" s="174" t="s">
        <v>61</v>
      </c>
      <c r="AI291" s="174"/>
      <c r="AJ291" s="174"/>
      <c r="AK291" s="174"/>
      <c r="AL291" s="174"/>
      <c r="AM291" s="174"/>
      <c r="AN291" s="174"/>
      <c r="AO291" s="174"/>
      <c r="AP291" s="174"/>
      <c r="AQ291" s="174"/>
      <c r="AR291" s="174">
        <v>172486690</v>
      </c>
      <c r="AS291" s="174"/>
    </row>
    <row r="292" spans="1:45" s="195" customFormat="1" ht="16.5" x14ac:dyDescent="0.3">
      <c r="A292" s="189">
        <v>813010472</v>
      </c>
      <c r="B292" s="192" t="s">
        <v>139</v>
      </c>
      <c r="C292" s="193">
        <v>44925</v>
      </c>
      <c r="D292" s="194">
        <v>43009</v>
      </c>
      <c r="E292" s="194">
        <v>44895</v>
      </c>
      <c r="F292" s="156">
        <v>8329105</v>
      </c>
      <c r="G292" s="157">
        <v>0</v>
      </c>
      <c r="H292" s="157">
        <v>0</v>
      </c>
      <c r="I292" s="157">
        <v>0</v>
      </c>
      <c r="J292" s="158">
        <v>1051600</v>
      </c>
      <c r="K292" s="158">
        <v>0</v>
      </c>
      <c r="L292" s="158">
        <v>0</v>
      </c>
      <c r="M292" s="158">
        <v>0</v>
      </c>
      <c r="N292" s="158">
        <v>0</v>
      </c>
      <c r="O292" s="158">
        <v>0</v>
      </c>
      <c r="P292" s="158">
        <v>0</v>
      </c>
      <c r="Q292" s="157">
        <v>0</v>
      </c>
      <c r="R292" s="158">
        <v>0</v>
      </c>
      <c r="S292" s="159">
        <v>83400</v>
      </c>
      <c r="T292" s="158">
        <v>3550912</v>
      </c>
      <c r="U292" s="158">
        <v>0</v>
      </c>
      <c r="V292" s="158">
        <v>276503</v>
      </c>
      <c r="W292" s="158">
        <v>3366690</v>
      </c>
      <c r="X292" s="155">
        <f t="shared" si="16"/>
        <v>0</v>
      </c>
      <c r="Y292" s="158">
        <v>0</v>
      </c>
      <c r="Z292" s="158">
        <v>0</v>
      </c>
      <c r="AA292" s="155">
        <v>0</v>
      </c>
      <c r="AB292" s="155">
        <f t="shared" ref="AB292:AB355" si="18">+F292-AA292</f>
        <v>8329105</v>
      </c>
      <c r="AC292" s="167" t="s">
        <v>56</v>
      </c>
      <c r="AD292" s="162">
        <v>8475</v>
      </c>
      <c r="AE292" s="174" t="s">
        <v>124</v>
      </c>
      <c r="AF292" s="174">
        <v>2</v>
      </c>
      <c r="AG292" s="189" t="s">
        <v>71</v>
      </c>
      <c r="AH292" s="160"/>
      <c r="AI292" s="175">
        <f>C292+90</f>
        <v>45015</v>
      </c>
      <c r="AJ292" s="174"/>
      <c r="AK292" s="174"/>
      <c r="AL292" s="155">
        <v>0</v>
      </c>
      <c r="AM292" s="155">
        <v>0</v>
      </c>
      <c r="AN292" s="155">
        <v>0</v>
      </c>
      <c r="AO292" s="155">
        <v>0</v>
      </c>
      <c r="AP292" s="155">
        <v>0</v>
      </c>
      <c r="AQ292" s="155">
        <v>0</v>
      </c>
      <c r="AR292" s="155">
        <v>0</v>
      </c>
      <c r="AS292" s="155">
        <v>0</v>
      </c>
    </row>
    <row r="293" spans="1:45" customFormat="1" ht="15" x14ac:dyDescent="0.25">
      <c r="A293" s="189">
        <v>890911816</v>
      </c>
      <c r="B293" s="192" t="s">
        <v>170</v>
      </c>
      <c r="C293" s="193">
        <v>44925</v>
      </c>
      <c r="D293" s="194">
        <v>44621</v>
      </c>
      <c r="E293" s="194">
        <v>44895</v>
      </c>
      <c r="F293" s="156">
        <v>14743130</v>
      </c>
      <c r="G293" s="157">
        <v>0</v>
      </c>
      <c r="H293" s="157">
        <v>0</v>
      </c>
      <c r="I293" s="157">
        <v>0</v>
      </c>
      <c r="J293" s="158">
        <v>1365512</v>
      </c>
      <c r="K293" s="158">
        <v>0</v>
      </c>
      <c r="L293" s="158">
        <v>0</v>
      </c>
      <c r="M293" s="158">
        <v>0</v>
      </c>
      <c r="N293" s="158">
        <v>222224</v>
      </c>
      <c r="O293" s="158">
        <v>0</v>
      </c>
      <c r="P293" s="158">
        <v>0</v>
      </c>
      <c r="Q293" s="157">
        <v>0</v>
      </c>
      <c r="R293" s="158">
        <v>0</v>
      </c>
      <c r="S293" s="159">
        <v>79117</v>
      </c>
      <c r="T293" s="158">
        <v>0</v>
      </c>
      <c r="U293" s="158">
        <v>0</v>
      </c>
      <c r="V293" s="158">
        <v>0</v>
      </c>
      <c r="W293" s="158">
        <v>13076277</v>
      </c>
      <c r="X293" s="155">
        <f t="shared" si="16"/>
        <v>0</v>
      </c>
      <c r="Y293" s="158">
        <v>0</v>
      </c>
      <c r="Z293" s="158">
        <v>0</v>
      </c>
      <c r="AA293" s="155">
        <v>0</v>
      </c>
      <c r="AB293" s="155">
        <f t="shared" si="18"/>
        <v>14743130</v>
      </c>
      <c r="AC293" s="167" t="s">
        <v>19</v>
      </c>
      <c r="AD293" s="162">
        <v>8473</v>
      </c>
      <c r="AE293" s="174" t="s">
        <v>124</v>
      </c>
      <c r="AF293" s="174">
        <v>2</v>
      </c>
      <c r="AG293" s="189" t="s">
        <v>71</v>
      </c>
      <c r="AH293" s="160"/>
      <c r="AI293" s="175">
        <f t="shared" ref="AI293:AI356" si="19">C293+90</f>
        <v>45015</v>
      </c>
      <c r="AJ293" s="174"/>
      <c r="AK293" s="174"/>
      <c r="AL293" s="155"/>
      <c r="AM293" s="155"/>
      <c r="AN293" s="155"/>
      <c r="AO293" s="155"/>
      <c r="AP293" s="155"/>
      <c r="AQ293" s="155"/>
      <c r="AR293" s="155"/>
      <c r="AS293" s="155"/>
    </row>
    <row r="294" spans="1:45" customFormat="1" ht="15" x14ac:dyDescent="0.25">
      <c r="A294" s="189">
        <v>860013570</v>
      </c>
      <c r="B294" s="192" t="s">
        <v>164</v>
      </c>
      <c r="C294" s="193">
        <v>44924</v>
      </c>
      <c r="D294" s="194">
        <v>41944</v>
      </c>
      <c r="E294" s="194">
        <v>44895</v>
      </c>
      <c r="F294" s="156">
        <v>168215048126</v>
      </c>
      <c r="G294" s="157">
        <v>2865036855</v>
      </c>
      <c r="H294" s="157">
        <v>0</v>
      </c>
      <c r="I294" s="157">
        <v>0</v>
      </c>
      <c r="J294" s="158">
        <v>17523501910</v>
      </c>
      <c r="K294" s="158">
        <v>23797760</v>
      </c>
      <c r="L294" s="158">
        <v>18497436030</v>
      </c>
      <c r="M294" s="158">
        <v>4865730445</v>
      </c>
      <c r="N294" s="158">
        <v>1032362784</v>
      </c>
      <c r="O294" s="158">
        <v>1934985</v>
      </c>
      <c r="P294" s="158">
        <v>0</v>
      </c>
      <c r="Q294" s="157">
        <v>11550073704</v>
      </c>
      <c r="R294" s="158">
        <v>304837891</v>
      </c>
      <c r="S294" s="159">
        <v>21481715470</v>
      </c>
      <c r="T294" s="158">
        <v>5752518874</v>
      </c>
      <c r="U294" s="158">
        <v>2671802652</v>
      </c>
      <c r="V294" s="158">
        <v>80507747054</v>
      </c>
      <c r="W294" s="158">
        <v>1136551712</v>
      </c>
      <c r="X294" s="155">
        <f t="shared" si="16"/>
        <v>0</v>
      </c>
      <c r="Y294" s="158">
        <v>0</v>
      </c>
      <c r="Z294" s="158">
        <v>0</v>
      </c>
      <c r="AA294" s="155">
        <v>0</v>
      </c>
      <c r="AB294" s="155">
        <f t="shared" si="18"/>
        <v>168215048126</v>
      </c>
      <c r="AC294" s="167" t="s">
        <v>55</v>
      </c>
      <c r="AD294" s="162">
        <v>8466</v>
      </c>
      <c r="AE294" s="174" t="s">
        <v>124</v>
      </c>
      <c r="AF294" s="174">
        <v>2</v>
      </c>
      <c r="AG294" s="189" t="s">
        <v>71</v>
      </c>
      <c r="AH294" s="160"/>
      <c r="AI294" s="175">
        <f t="shared" si="19"/>
        <v>45014</v>
      </c>
      <c r="AJ294" s="174"/>
      <c r="AK294" s="174"/>
      <c r="AL294" s="155"/>
      <c r="AM294" s="155"/>
      <c r="AN294" s="155"/>
      <c r="AO294" s="155"/>
      <c r="AP294" s="155"/>
      <c r="AQ294" s="155"/>
      <c r="AR294" s="155"/>
      <c r="AS294" s="155"/>
    </row>
    <row r="295" spans="1:45" customFormat="1" ht="15" x14ac:dyDescent="0.25">
      <c r="A295" s="189">
        <v>804010244</v>
      </c>
      <c r="B295" s="192" t="s">
        <v>166</v>
      </c>
      <c r="C295" s="193">
        <v>44923</v>
      </c>
      <c r="D295" s="194">
        <v>43525</v>
      </c>
      <c r="E295" s="194">
        <v>44895</v>
      </c>
      <c r="F295" s="156">
        <v>807939364</v>
      </c>
      <c r="G295" s="157">
        <v>6812604</v>
      </c>
      <c r="H295" s="157">
        <v>0</v>
      </c>
      <c r="I295" s="157">
        <v>0</v>
      </c>
      <c r="J295" s="158">
        <v>196881354</v>
      </c>
      <c r="K295" s="158">
        <v>0</v>
      </c>
      <c r="L295" s="158">
        <v>0</v>
      </c>
      <c r="M295" s="158">
        <v>0</v>
      </c>
      <c r="N295" s="158">
        <v>0</v>
      </c>
      <c r="O295" s="158">
        <v>0</v>
      </c>
      <c r="P295" s="158">
        <v>0</v>
      </c>
      <c r="Q295" s="157">
        <v>46716000</v>
      </c>
      <c r="R295" s="158">
        <v>0</v>
      </c>
      <c r="S295" s="159">
        <v>3784890</v>
      </c>
      <c r="T295" s="158">
        <v>56200180</v>
      </c>
      <c r="U295" s="158">
        <v>0</v>
      </c>
      <c r="V295" s="158">
        <v>403429910</v>
      </c>
      <c r="W295" s="158">
        <v>94114426</v>
      </c>
      <c r="X295" s="155">
        <f t="shared" si="16"/>
        <v>0</v>
      </c>
      <c r="Y295" s="158">
        <v>0</v>
      </c>
      <c r="Z295" s="158">
        <v>0</v>
      </c>
      <c r="AA295" s="155">
        <v>0</v>
      </c>
      <c r="AB295" s="155">
        <f t="shared" si="18"/>
        <v>807939364</v>
      </c>
      <c r="AC295" s="167" t="s">
        <v>59</v>
      </c>
      <c r="AD295" s="162">
        <v>8445</v>
      </c>
      <c r="AE295" s="174" t="s">
        <v>124</v>
      </c>
      <c r="AF295" s="174">
        <v>2</v>
      </c>
      <c r="AG295" s="170" t="s">
        <v>72</v>
      </c>
      <c r="AH295" s="160"/>
      <c r="AI295" s="175">
        <f t="shared" si="19"/>
        <v>45013</v>
      </c>
      <c r="AJ295" s="174"/>
      <c r="AK295" s="174"/>
      <c r="AL295" s="155"/>
      <c r="AM295" s="155"/>
      <c r="AN295" s="155"/>
      <c r="AO295" s="155"/>
      <c r="AP295" s="155"/>
      <c r="AQ295" s="155"/>
      <c r="AR295" s="155"/>
      <c r="AS295" s="155"/>
    </row>
    <row r="296" spans="1:45" customFormat="1" ht="15" x14ac:dyDescent="0.25">
      <c r="A296" s="189">
        <v>900958115</v>
      </c>
      <c r="B296" s="192" t="s">
        <v>451</v>
      </c>
      <c r="C296" s="193">
        <v>44923</v>
      </c>
      <c r="D296" s="194">
        <v>44166</v>
      </c>
      <c r="E296" s="194">
        <v>44895</v>
      </c>
      <c r="F296" s="156">
        <v>185172014</v>
      </c>
      <c r="G296" s="157">
        <v>0</v>
      </c>
      <c r="H296" s="157">
        <v>0</v>
      </c>
      <c r="I296" s="157">
        <v>0</v>
      </c>
      <c r="J296" s="158">
        <v>8686090</v>
      </c>
      <c r="K296" s="158">
        <v>0</v>
      </c>
      <c r="L296" s="158">
        <v>0</v>
      </c>
      <c r="M296" s="158">
        <v>0</v>
      </c>
      <c r="N296" s="158">
        <v>30910180</v>
      </c>
      <c r="O296" s="158">
        <v>0</v>
      </c>
      <c r="P296" s="158">
        <v>0</v>
      </c>
      <c r="Q296" s="157">
        <v>5480000</v>
      </c>
      <c r="R296" s="158">
        <v>165000</v>
      </c>
      <c r="S296" s="159">
        <v>66814379</v>
      </c>
      <c r="T296" s="158">
        <v>0</v>
      </c>
      <c r="U296" s="158">
        <v>0</v>
      </c>
      <c r="V296" s="158">
        <v>12708700</v>
      </c>
      <c r="W296" s="158">
        <v>60407665</v>
      </c>
      <c r="X296" s="155">
        <f t="shared" si="16"/>
        <v>0</v>
      </c>
      <c r="Y296" s="158">
        <v>0</v>
      </c>
      <c r="Z296" s="158">
        <v>0</v>
      </c>
      <c r="AA296" s="155">
        <v>0</v>
      </c>
      <c r="AB296" s="155">
        <f t="shared" si="18"/>
        <v>185172014</v>
      </c>
      <c r="AC296" s="167" t="s">
        <v>19</v>
      </c>
      <c r="AD296" s="162">
        <v>8443</v>
      </c>
      <c r="AE296" s="174" t="s">
        <v>124</v>
      </c>
      <c r="AF296" s="174">
        <v>2</v>
      </c>
      <c r="AG296" s="189" t="s">
        <v>71</v>
      </c>
      <c r="AH296" s="160"/>
      <c r="AI296" s="175">
        <f t="shared" si="19"/>
        <v>45013</v>
      </c>
      <c r="AJ296" s="174"/>
      <c r="AK296" s="174"/>
      <c r="AL296" s="155"/>
      <c r="AM296" s="155"/>
      <c r="AN296" s="155"/>
      <c r="AO296" s="155"/>
      <c r="AP296" s="155"/>
      <c r="AQ296" s="155"/>
      <c r="AR296" s="155"/>
      <c r="AS296" s="155"/>
    </row>
    <row r="297" spans="1:45" customFormat="1" ht="15" x14ac:dyDescent="0.25">
      <c r="A297" s="189">
        <v>830025149</v>
      </c>
      <c r="B297" s="192" t="s">
        <v>452</v>
      </c>
      <c r="C297" s="193">
        <v>44922</v>
      </c>
      <c r="D297" s="194">
        <v>43313</v>
      </c>
      <c r="E297" s="194">
        <v>44922</v>
      </c>
      <c r="F297" s="156">
        <v>3786747665</v>
      </c>
      <c r="G297" s="157">
        <v>36420339</v>
      </c>
      <c r="H297" s="157">
        <v>0</v>
      </c>
      <c r="I297" s="157">
        <v>0</v>
      </c>
      <c r="J297" s="158">
        <v>955471230</v>
      </c>
      <c r="K297" s="158">
        <v>0</v>
      </c>
      <c r="L297" s="158">
        <v>0</v>
      </c>
      <c r="M297" s="158">
        <v>0</v>
      </c>
      <c r="N297" s="158">
        <v>0</v>
      </c>
      <c r="O297" s="158">
        <v>0</v>
      </c>
      <c r="P297" s="158">
        <v>0</v>
      </c>
      <c r="Q297" s="157">
        <v>1377329311</v>
      </c>
      <c r="R297" s="158">
        <v>0</v>
      </c>
      <c r="S297" s="159">
        <v>524187</v>
      </c>
      <c r="T297" s="158">
        <v>547043814</v>
      </c>
      <c r="U297" s="158">
        <v>0</v>
      </c>
      <c r="V297" s="158">
        <v>329363561</v>
      </c>
      <c r="W297" s="158">
        <v>540595223</v>
      </c>
      <c r="X297" s="155">
        <f t="shared" si="16"/>
        <v>0</v>
      </c>
      <c r="Y297" s="158">
        <v>0</v>
      </c>
      <c r="Z297" s="158">
        <v>0</v>
      </c>
      <c r="AA297" s="155">
        <v>0</v>
      </c>
      <c r="AB297" s="155">
        <f t="shared" si="18"/>
        <v>3786747665</v>
      </c>
      <c r="AC297" s="167" t="s">
        <v>19</v>
      </c>
      <c r="AD297" s="162">
        <v>8440</v>
      </c>
      <c r="AE297" s="174" t="s">
        <v>124</v>
      </c>
      <c r="AF297" s="174">
        <v>2</v>
      </c>
      <c r="AG297" s="189" t="s">
        <v>71</v>
      </c>
      <c r="AH297" s="160"/>
      <c r="AI297" s="175">
        <f t="shared" si="19"/>
        <v>45012</v>
      </c>
      <c r="AJ297" s="174"/>
      <c r="AK297" s="174"/>
      <c r="AL297" s="155"/>
      <c r="AM297" s="155"/>
      <c r="AN297" s="155"/>
      <c r="AO297" s="155"/>
      <c r="AP297" s="155"/>
      <c r="AQ297" s="155"/>
      <c r="AR297" s="155"/>
      <c r="AS297" s="155"/>
    </row>
    <row r="298" spans="1:45" customFormat="1" ht="15" x14ac:dyDescent="0.25">
      <c r="A298" s="189">
        <v>890202066</v>
      </c>
      <c r="B298" s="192" t="s">
        <v>453</v>
      </c>
      <c r="C298" s="193">
        <v>44922</v>
      </c>
      <c r="D298" s="194">
        <v>42826</v>
      </c>
      <c r="E298" s="194">
        <v>44895</v>
      </c>
      <c r="F298" s="156">
        <v>3776161</v>
      </c>
      <c r="G298" s="157">
        <v>0</v>
      </c>
      <c r="H298" s="157">
        <v>0</v>
      </c>
      <c r="I298" s="157">
        <v>0</v>
      </c>
      <c r="J298" s="158">
        <v>152510</v>
      </c>
      <c r="K298" s="158">
        <v>0</v>
      </c>
      <c r="L298" s="158">
        <v>0</v>
      </c>
      <c r="M298" s="158">
        <v>0</v>
      </c>
      <c r="N298" s="158">
        <v>298269</v>
      </c>
      <c r="O298" s="158">
        <v>0</v>
      </c>
      <c r="P298" s="158">
        <v>0</v>
      </c>
      <c r="Q298" s="157">
        <v>0</v>
      </c>
      <c r="R298" s="158">
        <v>0</v>
      </c>
      <c r="S298" s="159">
        <v>967615</v>
      </c>
      <c r="T298" s="158">
        <v>0</v>
      </c>
      <c r="U298" s="158">
        <v>0</v>
      </c>
      <c r="V298" s="158">
        <v>1029940</v>
      </c>
      <c r="W298" s="158">
        <v>1327827</v>
      </c>
      <c r="X298" s="155">
        <f t="shared" si="16"/>
        <v>0</v>
      </c>
      <c r="Y298" s="158">
        <v>0</v>
      </c>
      <c r="Z298" s="158">
        <v>0</v>
      </c>
      <c r="AA298" s="155">
        <v>0</v>
      </c>
      <c r="AB298" s="155">
        <f t="shared" si="18"/>
        <v>3776161</v>
      </c>
      <c r="AC298" s="167" t="s">
        <v>19</v>
      </c>
      <c r="AD298" s="162">
        <v>8425</v>
      </c>
      <c r="AE298" s="174" t="s">
        <v>124</v>
      </c>
      <c r="AF298" s="174">
        <v>2</v>
      </c>
      <c r="AG298" s="189" t="s">
        <v>71</v>
      </c>
      <c r="AH298" s="160"/>
      <c r="AI298" s="175">
        <f t="shared" si="19"/>
        <v>45012</v>
      </c>
      <c r="AJ298" s="174"/>
      <c r="AK298" s="174"/>
      <c r="AL298" s="155"/>
      <c r="AM298" s="155"/>
      <c r="AN298" s="155"/>
      <c r="AO298" s="155"/>
      <c r="AP298" s="155"/>
      <c r="AQ298" s="155"/>
      <c r="AR298" s="155"/>
      <c r="AS298" s="155"/>
    </row>
    <row r="299" spans="1:45" customFormat="1" ht="15" x14ac:dyDescent="0.25">
      <c r="A299" s="189">
        <v>800048880</v>
      </c>
      <c r="B299" s="192" t="s">
        <v>454</v>
      </c>
      <c r="C299" s="193">
        <v>44921</v>
      </c>
      <c r="D299" s="194">
        <v>42522</v>
      </c>
      <c r="E299" s="194">
        <v>44895</v>
      </c>
      <c r="F299" s="156">
        <v>546650760</v>
      </c>
      <c r="G299" s="157">
        <v>0</v>
      </c>
      <c r="H299" s="157">
        <v>0</v>
      </c>
      <c r="I299" s="157">
        <v>0</v>
      </c>
      <c r="J299" s="158">
        <v>424038562</v>
      </c>
      <c r="K299" s="158">
        <v>0</v>
      </c>
      <c r="L299" s="158">
        <v>0</v>
      </c>
      <c r="M299" s="158">
        <v>0</v>
      </c>
      <c r="N299" s="158">
        <v>0</v>
      </c>
      <c r="O299" s="158">
        <v>0</v>
      </c>
      <c r="P299" s="158">
        <v>0</v>
      </c>
      <c r="Q299" s="157">
        <v>72499453</v>
      </c>
      <c r="R299" s="158">
        <v>0</v>
      </c>
      <c r="S299" s="159">
        <v>153126</v>
      </c>
      <c r="T299" s="158">
        <v>5541542</v>
      </c>
      <c r="U299" s="158">
        <v>1340346</v>
      </c>
      <c r="V299" s="158">
        <v>19816606</v>
      </c>
      <c r="W299" s="158">
        <v>23261125</v>
      </c>
      <c r="X299" s="155">
        <f t="shared" si="16"/>
        <v>0</v>
      </c>
      <c r="Y299" s="158">
        <v>0</v>
      </c>
      <c r="Z299" s="158">
        <v>0</v>
      </c>
      <c r="AA299" s="155">
        <v>0</v>
      </c>
      <c r="AB299" s="155">
        <f t="shared" si="18"/>
        <v>546650760</v>
      </c>
      <c r="AC299" s="167" t="s">
        <v>59</v>
      </c>
      <c r="AD299" s="162">
        <v>8415</v>
      </c>
      <c r="AE299" s="174" t="s">
        <v>124</v>
      </c>
      <c r="AF299" s="174">
        <v>2</v>
      </c>
      <c r="AG299" s="189" t="s">
        <v>71</v>
      </c>
      <c r="AH299" s="160"/>
      <c r="AI299" s="175">
        <f t="shared" si="19"/>
        <v>45011</v>
      </c>
      <c r="AJ299" s="174"/>
      <c r="AK299" s="174"/>
      <c r="AL299" s="155"/>
      <c r="AM299" s="155"/>
      <c r="AN299" s="155"/>
      <c r="AO299" s="155"/>
      <c r="AP299" s="155"/>
      <c r="AQ299" s="155"/>
      <c r="AR299" s="155"/>
      <c r="AS299" s="155"/>
    </row>
    <row r="300" spans="1:45" customFormat="1" ht="15" x14ac:dyDescent="0.25">
      <c r="A300" s="189">
        <v>860070301</v>
      </c>
      <c r="B300" s="192" t="s">
        <v>455</v>
      </c>
      <c r="C300" s="193">
        <v>44921</v>
      </c>
      <c r="D300" s="194">
        <v>44348</v>
      </c>
      <c r="E300" s="194">
        <v>44895</v>
      </c>
      <c r="F300" s="156">
        <v>114584229</v>
      </c>
      <c r="G300" s="157">
        <v>0</v>
      </c>
      <c r="H300" s="157">
        <v>0</v>
      </c>
      <c r="I300" s="157">
        <v>0</v>
      </c>
      <c r="J300" s="158">
        <v>85412602</v>
      </c>
      <c r="K300" s="158">
        <v>0</v>
      </c>
      <c r="L300" s="158">
        <v>0</v>
      </c>
      <c r="M300" s="158">
        <v>81686</v>
      </c>
      <c r="N300" s="158">
        <v>4773892</v>
      </c>
      <c r="O300" s="158">
        <v>0</v>
      </c>
      <c r="P300" s="158">
        <v>0</v>
      </c>
      <c r="Q300" s="157">
        <v>1298286</v>
      </c>
      <c r="R300" s="158">
        <v>0</v>
      </c>
      <c r="S300" s="159">
        <v>136303</v>
      </c>
      <c r="T300" s="158">
        <v>14090221</v>
      </c>
      <c r="U300" s="158">
        <v>0</v>
      </c>
      <c r="V300" s="158">
        <v>0</v>
      </c>
      <c r="W300" s="158">
        <v>8791239</v>
      </c>
      <c r="X300" s="155">
        <f t="shared" si="16"/>
        <v>0</v>
      </c>
      <c r="Y300" s="158">
        <v>0</v>
      </c>
      <c r="Z300" s="158">
        <v>0</v>
      </c>
      <c r="AA300" s="155">
        <v>0</v>
      </c>
      <c r="AB300" s="155">
        <f t="shared" si="18"/>
        <v>114584229</v>
      </c>
      <c r="AC300" s="167" t="s">
        <v>19</v>
      </c>
      <c r="AD300" s="162">
        <v>8414</v>
      </c>
      <c r="AE300" s="174" t="s">
        <v>124</v>
      </c>
      <c r="AF300" s="174">
        <v>2</v>
      </c>
      <c r="AG300" s="189" t="s">
        <v>71</v>
      </c>
      <c r="AH300" s="160"/>
      <c r="AI300" s="175">
        <f t="shared" si="19"/>
        <v>45011</v>
      </c>
      <c r="AJ300" s="174"/>
      <c r="AK300" s="174"/>
      <c r="AL300" s="155"/>
      <c r="AM300" s="155"/>
      <c r="AN300" s="155"/>
      <c r="AO300" s="155"/>
      <c r="AP300" s="155"/>
      <c r="AQ300" s="155"/>
      <c r="AR300" s="155"/>
      <c r="AS300" s="155"/>
    </row>
    <row r="301" spans="1:45" customFormat="1" ht="15" x14ac:dyDescent="0.25">
      <c r="A301" s="189">
        <v>900091143</v>
      </c>
      <c r="B301" s="192" t="s">
        <v>456</v>
      </c>
      <c r="C301" s="193">
        <v>44921</v>
      </c>
      <c r="D301" s="194">
        <v>43313</v>
      </c>
      <c r="E301" s="194">
        <v>44895</v>
      </c>
      <c r="F301" s="156">
        <v>220048234</v>
      </c>
      <c r="G301" s="157">
        <v>0</v>
      </c>
      <c r="H301" s="157">
        <v>0</v>
      </c>
      <c r="I301" s="157">
        <v>0</v>
      </c>
      <c r="J301" s="158">
        <v>23895931</v>
      </c>
      <c r="K301" s="158">
        <v>0</v>
      </c>
      <c r="L301" s="158">
        <v>0</v>
      </c>
      <c r="M301" s="158">
        <v>1448679</v>
      </c>
      <c r="N301" s="158">
        <v>7021674</v>
      </c>
      <c r="O301" s="158">
        <v>0</v>
      </c>
      <c r="P301" s="158">
        <v>0</v>
      </c>
      <c r="Q301" s="157">
        <v>3279259</v>
      </c>
      <c r="R301" s="158">
        <v>0</v>
      </c>
      <c r="S301" s="159">
        <v>64650752</v>
      </c>
      <c r="T301" s="158">
        <v>54061549</v>
      </c>
      <c r="U301" s="158">
        <v>0</v>
      </c>
      <c r="V301" s="158">
        <v>7532293</v>
      </c>
      <c r="W301" s="158">
        <v>58158097</v>
      </c>
      <c r="X301" s="155">
        <f t="shared" si="16"/>
        <v>0</v>
      </c>
      <c r="Y301" s="158">
        <v>0</v>
      </c>
      <c r="Z301" s="158">
        <v>0</v>
      </c>
      <c r="AA301" s="155">
        <v>0</v>
      </c>
      <c r="AB301" s="155">
        <f t="shared" si="18"/>
        <v>220048234</v>
      </c>
      <c r="AC301" s="167" t="s">
        <v>56</v>
      </c>
      <c r="AD301" s="162">
        <v>8411</v>
      </c>
      <c r="AE301" s="174" t="s">
        <v>124</v>
      </c>
      <c r="AF301" s="174">
        <v>2</v>
      </c>
      <c r="AG301" s="189" t="s">
        <v>71</v>
      </c>
      <c r="AH301" s="160"/>
      <c r="AI301" s="175">
        <f t="shared" si="19"/>
        <v>45011</v>
      </c>
      <c r="AJ301" s="174"/>
      <c r="AK301" s="174"/>
      <c r="AL301" s="155"/>
      <c r="AM301" s="155"/>
      <c r="AN301" s="155"/>
      <c r="AO301" s="155"/>
      <c r="AP301" s="155"/>
      <c r="AQ301" s="155"/>
      <c r="AR301" s="155"/>
      <c r="AS301" s="155"/>
    </row>
    <row r="302" spans="1:45" customFormat="1" ht="15" x14ac:dyDescent="0.25">
      <c r="A302" s="189">
        <v>890601210</v>
      </c>
      <c r="B302" s="192" t="s">
        <v>457</v>
      </c>
      <c r="C302" s="193">
        <v>44921</v>
      </c>
      <c r="D302" s="194">
        <v>44105</v>
      </c>
      <c r="E302" s="194">
        <v>44895</v>
      </c>
      <c r="F302" s="156">
        <v>396691768</v>
      </c>
      <c r="G302" s="157">
        <v>0</v>
      </c>
      <c r="H302" s="157">
        <v>0</v>
      </c>
      <c r="I302" s="157">
        <v>0</v>
      </c>
      <c r="J302" s="158">
        <v>206140153</v>
      </c>
      <c r="K302" s="158">
        <v>0</v>
      </c>
      <c r="L302" s="158">
        <v>3759</v>
      </c>
      <c r="M302" s="158">
        <v>1097912</v>
      </c>
      <c r="N302" s="158">
        <v>1904861</v>
      </c>
      <c r="O302" s="158">
        <v>0</v>
      </c>
      <c r="P302" s="158">
        <v>29230</v>
      </c>
      <c r="Q302" s="157">
        <v>41659097</v>
      </c>
      <c r="R302" s="158">
        <v>0</v>
      </c>
      <c r="S302" s="159">
        <v>76613052</v>
      </c>
      <c r="T302" s="158">
        <v>15422196</v>
      </c>
      <c r="U302" s="158">
        <v>4548287</v>
      </c>
      <c r="V302" s="158">
        <v>3760735</v>
      </c>
      <c r="W302" s="158">
        <v>45512486</v>
      </c>
      <c r="X302" s="155">
        <f t="shared" si="16"/>
        <v>0</v>
      </c>
      <c r="Y302" s="158">
        <v>0</v>
      </c>
      <c r="Z302" s="158">
        <v>0</v>
      </c>
      <c r="AA302" s="155">
        <v>0</v>
      </c>
      <c r="AB302" s="155">
        <f t="shared" si="18"/>
        <v>396691768</v>
      </c>
      <c r="AC302" s="167" t="s">
        <v>19</v>
      </c>
      <c r="AD302" s="162">
        <v>8410</v>
      </c>
      <c r="AE302" s="174" t="s">
        <v>124</v>
      </c>
      <c r="AF302" s="174">
        <v>2</v>
      </c>
      <c r="AG302" s="189" t="s">
        <v>71</v>
      </c>
      <c r="AH302" s="160"/>
      <c r="AI302" s="175">
        <f t="shared" si="19"/>
        <v>45011</v>
      </c>
      <c r="AJ302" s="174"/>
      <c r="AK302" s="174"/>
      <c r="AL302" s="155"/>
      <c r="AM302" s="155"/>
      <c r="AN302" s="155"/>
      <c r="AO302" s="155"/>
      <c r="AP302" s="155"/>
      <c r="AQ302" s="155"/>
      <c r="AR302" s="155"/>
      <c r="AS302" s="155"/>
    </row>
    <row r="303" spans="1:45" customFormat="1" ht="15" x14ac:dyDescent="0.25">
      <c r="A303" s="189">
        <v>800112725</v>
      </c>
      <c r="B303" s="192" t="s">
        <v>458</v>
      </c>
      <c r="C303" s="193">
        <v>44921</v>
      </c>
      <c r="D303" s="194">
        <v>42736</v>
      </c>
      <c r="E303" s="194">
        <v>44895</v>
      </c>
      <c r="F303" s="156">
        <v>1620992245</v>
      </c>
      <c r="G303" s="157">
        <v>14708884</v>
      </c>
      <c r="H303" s="157">
        <v>0</v>
      </c>
      <c r="I303" s="157">
        <v>0</v>
      </c>
      <c r="J303" s="158">
        <v>465876627</v>
      </c>
      <c r="K303" s="158">
        <v>0</v>
      </c>
      <c r="L303" s="158">
        <v>56724197</v>
      </c>
      <c r="M303" s="158">
        <v>7265000</v>
      </c>
      <c r="N303" s="158">
        <v>0</v>
      </c>
      <c r="O303" s="158">
        <v>0</v>
      </c>
      <c r="P303" s="158">
        <v>0</v>
      </c>
      <c r="Q303" s="157">
        <v>342059161</v>
      </c>
      <c r="R303" s="158">
        <v>0</v>
      </c>
      <c r="S303" s="159">
        <v>82788423</v>
      </c>
      <c r="T303" s="158">
        <v>154280424</v>
      </c>
      <c r="U303" s="158">
        <v>0</v>
      </c>
      <c r="V303" s="158">
        <v>261871174</v>
      </c>
      <c r="W303" s="158">
        <v>235418355</v>
      </c>
      <c r="X303" s="155">
        <f t="shared" si="16"/>
        <v>0</v>
      </c>
      <c r="Y303" s="158">
        <v>0</v>
      </c>
      <c r="Z303" s="158">
        <v>0</v>
      </c>
      <c r="AA303" s="155">
        <v>0</v>
      </c>
      <c r="AB303" s="155">
        <f t="shared" si="18"/>
        <v>1620992245</v>
      </c>
      <c r="AC303" s="167" t="s">
        <v>19</v>
      </c>
      <c r="AD303" s="162">
        <v>8409</v>
      </c>
      <c r="AE303" s="174" t="s">
        <v>124</v>
      </c>
      <c r="AF303" s="174">
        <v>2</v>
      </c>
      <c r="AG303" s="189" t="s">
        <v>71</v>
      </c>
      <c r="AH303" s="160"/>
      <c r="AI303" s="175">
        <f t="shared" si="19"/>
        <v>45011</v>
      </c>
      <c r="AJ303" s="174"/>
      <c r="AK303" s="174"/>
      <c r="AL303" s="155"/>
      <c r="AM303" s="155"/>
      <c r="AN303" s="155"/>
      <c r="AO303" s="155"/>
      <c r="AP303" s="155"/>
      <c r="AQ303" s="155"/>
      <c r="AR303" s="155"/>
      <c r="AS303" s="155"/>
    </row>
    <row r="304" spans="1:45" customFormat="1" ht="15" x14ac:dyDescent="0.25">
      <c r="A304" s="189">
        <v>900756806</v>
      </c>
      <c r="B304" s="192" t="s">
        <v>459</v>
      </c>
      <c r="C304" s="193">
        <v>44918</v>
      </c>
      <c r="D304" s="194">
        <v>43556</v>
      </c>
      <c r="E304" s="194">
        <v>44895</v>
      </c>
      <c r="F304" s="156">
        <v>260918762</v>
      </c>
      <c r="G304" s="157">
        <v>0</v>
      </c>
      <c r="H304" s="157">
        <v>0</v>
      </c>
      <c r="I304" s="157">
        <v>0</v>
      </c>
      <c r="J304" s="158">
        <v>144460576</v>
      </c>
      <c r="K304" s="158">
        <v>0</v>
      </c>
      <c r="L304" s="158">
        <v>0</v>
      </c>
      <c r="M304" s="158">
        <v>0</v>
      </c>
      <c r="N304" s="158">
        <v>0</v>
      </c>
      <c r="O304" s="158">
        <v>0</v>
      </c>
      <c r="P304" s="158">
        <v>0</v>
      </c>
      <c r="Q304" s="157">
        <v>16179958</v>
      </c>
      <c r="R304" s="158">
        <v>0</v>
      </c>
      <c r="S304" s="159">
        <v>117000</v>
      </c>
      <c r="T304" s="158">
        <v>80637</v>
      </c>
      <c r="U304" s="158">
        <v>0</v>
      </c>
      <c r="V304" s="158">
        <v>202765</v>
      </c>
      <c r="W304" s="158">
        <v>99877826</v>
      </c>
      <c r="X304" s="155">
        <f t="shared" si="16"/>
        <v>0</v>
      </c>
      <c r="Y304" s="158">
        <v>0</v>
      </c>
      <c r="Z304" s="158">
        <v>0</v>
      </c>
      <c r="AA304" s="155">
        <v>0</v>
      </c>
      <c r="AB304" s="155">
        <f t="shared" si="18"/>
        <v>260918762</v>
      </c>
      <c r="AC304" s="167" t="s">
        <v>19</v>
      </c>
      <c r="AD304" s="162">
        <v>8399</v>
      </c>
      <c r="AE304" s="174" t="s">
        <v>124</v>
      </c>
      <c r="AF304" s="174">
        <v>2</v>
      </c>
      <c r="AG304" s="189" t="s">
        <v>71</v>
      </c>
      <c r="AH304" s="160"/>
      <c r="AI304" s="175">
        <f t="shared" si="19"/>
        <v>45008</v>
      </c>
      <c r="AJ304" s="174"/>
      <c r="AK304" s="174"/>
      <c r="AL304" s="155"/>
      <c r="AM304" s="155"/>
      <c r="AN304" s="155"/>
      <c r="AO304" s="155"/>
      <c r="AP304" s="155"/>
      <c r="AQ304" s="155"/>
      <c r="AR304" s="155"/>
      <c r="AS304" s="155"/>
    </row>
    <row r="305" spans="1:45" customFormat="1" ht="15" x14ac:dyDescent="0.25">
      <c r="A305" s="189">
        <v>860024030</v>
      </c>
      <c r="B305" s="192" t="s">
        <v>460</v>
      </c>
      <c r="C305" s="193">
        <v>44917</v>
      </c>
      <c r="D305" s="194">
        <v>43040</v>
      </c>
      <c r="E305" s="194">
        <v>44895</v>
      </c>
      <c r="F305" s="156">
        <v>185803781</v>
      </c>
      <c r="G305" s="157">
        <v>46000</v>
      </c>
      <c r="H305" s="157">
        <v>0</v>
      </c>
      <c r="I305" s="157">
        <v>0</v>
      </c>
      <c r="J305" s="158">
        <v>26580545</v>
      </c>
      <c r="K305" s="158">
        <v>0</v>
      </c>
      <c r="L305" s="158">
        <v>0</v>
      </c>
      <c r="M305" s="158">
        <v>0</v>
      </c>
      <c r="N305" s="158">
        <v>478432</v>
      </c>
      <c r="O305" s="158">
        <v>0</v>
      </c>
      <c r="P305" s="158">
        <v>0</v>
      </c>
      <c r="Q305" s="157">
        <v>24134321</v>
      </c>
      <c r="R305" s="158">
        <v>0</v>
      </c>
      <c r="S305" s="159">
        <v>7126290</v>
      </c>
      <c r="T305" s="158">
        <v>39170290</v>
      </c>
      <c r="U305" s="158">
        <v>0</v>
      </c>
      <c r="V305" s="158">
        <v>45675481</v>
      </c>
      <c r="W305" s="158">
        <v>42592422</v>
      </c>
      <c r="X305" s="155">
        <f t="shared" si="16"/>
        <v>0</v>
      </c>
      <c r="Y305" s="158">
        <v>0</v>
      </c>
      <c r="Z305" s="158">
        <v>0</v>
      </c>
      <c r="AA305" s="155">
        <v>0</v>
      </c>
      <c r="AB305" s="155">
        <f t="shared" si="18"/>
        <v>185803781</v>
      </c>
      <c r="AC305" s="167" t="s">
        <v>56</v>
      </c>
      <c r="AD305" s="162">
        <v>8395</v>
      </c>
      <c r="AE305" s="174" t="s">
        <v>124</v>
      </c>
      <c r="AF305" s="174">
        <v>2</v>
      </c>
      <c r="AG305" s="189" t="s">
        <v>71</v>
      </c>
      <c r="AH305" s="160"/>
      <c r="AI305" s="175">
        <f t="shared" si="19"/>
        <v>45007</v>
      </c>
      <c r="AJ305" s="174"/>
      <c r="AK305" s="174"/>
      <c r="AL305" s="155"/>
      <c r="AM305" s="155"/>
      <c r="AN305" s="155"/>
      <c r="AO305" s="155"/>
      <c r="AP305" s="155"/>
      <c r="AQ305" s="155"/>
      <c r="AR305" s="155"/>
      <c r="AS305" s="155"/>
    </row>
    <row r="306" spans="1:45" customFormat="1" ht="15" x14ac:dyDescent="0.25">
      <c r="A306" s="189">
        <v>891900441</v>
      </c>
      <c r="B306" s="192" t="s">
        <v>461</v>
      </c>
      <c r="C306" s="193">
        <v>44917</v>
      </c>
      <c r="D306" s="194">
        <v>41000</v>
      </c>
      <c r="E306" s="194">
        <v>44895</v>
      </c>
      <c r="F306" s="156">
        <v>24789349</v>
      </c>
      <c r="G306" s="157">
        <v>0</v>
      </c>
      <c r="H306" s="157">
        <v>0</v>
      </c>
      <c r="I306" s="157">
        <v>0</v>
      </c>
      <c r="J306" s="158">
        <v>4243500</v>
      </c>
      <c r="K306" s="158">
        <v>0</v>
      </c>
      <c r="L306" s="158">
        <v>0</v>
      </c>
      <c r="M306" s="158">
        <v>0</v>
      </c>
      <c r="N306" s="158">
        <v>0</v>
      </c>
      <c r="O306" s="158">
        <v>0</v>
      </c>
      <c r="P306" s="158">
        <v>0</v>
      </c>
      <c r="Q306" s="157">
        <v>1641664</v>
      </c>
      <c r="R306" s="158">
        <v>0</v>
      </c>
      <c r="S306" s="159">
        <v>1302332</v>
      </c>
      <c r="T306" s="158">
        <v>6715014</v>
      </c>
      <c r="U306" s="158">
        <v>0</v>
      </c>
      <c r="V306" s="158">
        <v>10886839</v>
      </c>
      <c r="W306" s="158">
        <v>0</v>
      </c>
      <c r="X306" s="155">
        <f t="shared" si="16"/>
        <v>0</v>
      </c>
      <c r="Y306" s="158">
        <v>0</v>
      </c>
      <c r="Z306" s="158">
        <v>0</v>
      </c>
      <c r="AA306" s="155">
        <v>0</v>
      </c>
      <c r="AB306" s="155">
        <f t="shared" si="18"/>
        <v>24789349</v>
      </c>
      <c r="AC306" s="167" t="s">
        <v>19</v>
      </c>
      <c r="AD306" s="162">
        <v>8394</v>
      </c>
      <c r="AE306" s="174" t="s">
        <v>124</v>
      </c>
      <c r="AF306" s="174">
        <v>2</v>
      </c>
      <c r="AG306" s="189" t="s">
        <v>71</v>
      </c>
      <c r="AH306" s="160"/>
      <c r="AI306" s="175">
        <f t="shared" si="19"/>
        <v>45007</v>
      </c>
      <c r="AJ306" s="174"/>
      <c r="AK306" s="174"/>
      <c r="AL306" s="155"/>
      <c r="AM306" s="155"/>
      <c r="AN306" s="155"/>
      <c r="AO306" s="155"/>
      <c r="AP306" s="155"/>
      <c r="AQ306" s="155"/>
      <c r="AR306" s="155"/>
      <c r="AS306" s="155"/>
    </row>
    <row r="307" spans="1:45" customFormat="1" ht="15" x14ac:dyDescent="0.25">
      <c r="A307" s="189">
        <v>846001669</v>
      </c>
      <c r="B307" s="192" t="s">
        <v>462</v>
      </c>
      <c r="C307" s="193">
        <v>44917</v>
      </c>
      <c r="D307" s="194">
        <v>42552</v>
      </c>
      <c r="E307" s="194">
        <v>44895</v>
      </c>
      <c r="F307" s="156">
        <v>28851882</v>
      </c>
      <c r="G307" s="157">
        <v>0</v>
      </c>
      <c r="H307" s="157">
        <v>0</v>
      </c>
      <c r="I307" s="157">
        <v>0</v>
      </c>
      <c r="J307" s="158">
        <v>1740827</v>
      </c>
      <c r="K307" s="158">
        <v>0</v>
      </c>
      <c r="L307" s="158">
        <v>0</v>
      </c>
      <c r="M307" s="158">
        <v>19800</v>
      </c>
      <c r="N307" s="158">
        <v>198846</v>
      </c>
      <c r="O307" s="158">
        <v>0</v>
      </c>
      <c r="P307" s="158">
        <v>0</v>
      </c>
      <c r="Q307" s="157">
        <v>305300</v>
      </c>
      <c r="R307" s="158">
        <v>0</v>
      </c>
      <c r="S307" s="159">
        <v>821399</v>
      </c>
      <c r="T307" s="158">
        <v>6682561</v>
      </c>
      <c r="U307" s="158">
        <v>0</v>
      </c>
      <c r="V307" s="158">
        <v>862707</v>
      </c>
      <c r="W307" s="158">
        <v>18220442</v>
      </c>
      <c r="X307" s="155">
        <f t="shared" si="16"/>
        <v>0</v>
      </c>
      <c r="Y307" s="158">
        <v>0</v>
      </c>
      <c r="Z307" s="158">
        <v>0</v>
      </c>
      <c r="AA307" s="155">
        <v>0</v>
      </c>
      <c r="AB307" s="155">
        <f t="shared" si="18"/>
        <v>28851882</v>
      </c>
      <c r="AC307" s="167" t="s">
        <v>56</v>
      </c>
      <c r="AD307" s="162">
        <v>8391</v>
      </c>
      <c r="AE307" s="174" t="s">
        <v>124</v>
      </c>
      <c r="AF307" s="174">
        <v>2</v>
      </c>
      <c r="AG307" s="189" t="s">
        <v>71</v>
      </c>
      <c r="AH307" s="160"/>
      <c r="AI307" s="175">
        <f t="shared" si="19"/>
        <v>45007</v>
      </c>
      <c r="AJ307" s="174"/>
      <c r="AK307" s="174"/>
      <c r="AL307" s="155"/>
      <c r="AM307" s="155"/>
      <c r="AN307" s="155"/>
      <c r="AO307" s="155"/>
      <c r="AP307" s="155"/>
      <c r="AQ307" s="155"/>
      <c r="AR307" s="155"/>
      <c r="AS307" s="155"/>
    </row>
    <row r="308" spans="1:45" customFormat="1" ht="15" x14ac:dyDescent="0.25">
      <c r="A308" s="189">
        <v>800038024</v>
      </c>
      <c r="B308" s="192" t="s">
        <v>463</v>
      </c>
      <c r="C308" s="193">
        <v>44917</v>
      </c>
      <c r="D308" s="194">
        <v>44197</v>
      </c>
      <c r="E308" s="194">
        <v>44895</v>
      </c>
      <c r="F308" s="156">
        <v>856838597</v>
      </c>
      <c r="G308" s="157">
        <v>6644</v>
      </c>
      <c r="H308" s="157">
        <v>0</v>
      </c>
      <c r="I308" s="157">
        <v>0</v>
      </c>
      <c r="J308" s="158">
        <v>576296161</v>
      </c>
      <c r="K308" s="158">
        <v>0</v>
      </c>
      <c r="L308" s="158">
        <v>14018</v>
      </c>
      <c r="M308" s="158">
        <v>971923</v>
      </c>
      <c r="N308" s="158">
        <v>846491</v>
      </c>
      <c r="O308" s="158">
        <v>0</v>
      </c>
      <c r="P308" s="158">
        <v>0</v>
      </c>
      <c r="Q308" s="157">
        <v>47099300</v>
      </c>
      <c r="R308" s="158">
        <v>0</v>
      </c>
      <c r="S308" s="159">
        <v>134115739</v>
      </c>
      <c r="T308" s="158">
        <v>14152289</v>
      </c>
      <c r="U308" s="158">
        <v>0</v>
      </c>
      <c r="V308" s="158">
        <v>7921445</v>
      </c>
      <c r="W308" s="158">
        <v>75414587</v>
      </c>
      <c r="X308" s="155">
        <f t="shared" si="16"/>
        <v>0</v>
      </c>
      <c r="Y308" s="158">
        <v>0</v>
      </c>
      <c r="Z308" s="158">
        <v>0</v>
      </c>
      <c r="AA308" s="155">
        <v>0</v>
      </c>
      <c r="AB308" s="155">
        <f t="shared" si="18"/>
        <v>856838597</v>
      </c>
      <c r="AC308" s="167" t="s">
        <v>43</v>
      </c>
      <c r="AD308" s="162">
        <v>8379</v>
      </c>
      <c r="AE308" s="174" t="s">
        <v>124</v>
      </c>
      <c r="AF308" s="174">
        <v>2</v>
      </c>
      <c r="AG308" s="189" t="s">
        <v>71</v>
      </c>
      <c r="AH308" s="160"/>
      <c r="AI308" s="175">
        <f t="shared" si="19"/>
        <v>45007</v>
      </c>
      <c r="AJ308" s="174"/>
      <c r="AK308" s="174"/>
      <c r="AL308" s="155"/>
      <c r="AM308" s="155"/>
      <c r="AN308" s="155"/>
      <c r="AO308" s="155"/>
      <c r="AP308" s="155"/>
      <c r="AQ308" s="155"/>
      <c r="AR308" s="155"/>
      <c r="AS308" s="155"/>
    </row>
    <row r="309" spans="1:45" customFormat="1" ht="15" x14ac:dyDescent="0.25">
      <c r="A309" s="189">
        <v>830095842</v>
      </c>
      <c r="B309" s="192" t="s">
        <v>105</v>
      </c>
      <c r="C309" s="193">
        <v>44916</v>
      </c>
      <c r="D309" s="194">
        <v>44166</v>
      </c>
      <c r="E309" s="194">
        <v>44895</v>
      </c>
      <c r="F309" s="156">
        <v>70431177</v>
      </c>
      <c r="G309" s="157">
        <v>17952</v>
      </c>
      <c r="H309" s="157">
        <v>0</v>
      </c>
      <c r="I309" s="157">
        <v>0</v>
      </c>
      <c r="J309" s="158">
        <v>487303</v>
      </c>
      <c r="K309" s="158">
        <v>0</v>
      </c>
      <c r="L309" s="158">
        <v>0</v>
      </c>
      <c r="M309" s="158">
        <v>0</v>
      </c>
      <c r="N309" s="158">
        <v>54504600</v>
      </c>
      <c r="O309" s="158">
        <v>0</v>
      </c>
      <c r="P309" s="158">
        <v>0</v>
      </c>
      <c r="Q309" s="157">
        <v>2588000</v>
      </c>
      <c r="R309" s="158">
        <v>0</v>
      </c>
      <c r="S309" s="159">
        <v>18400</v>
      </c>
      <c r="T309" s="158">
        <v>105200</v>
      </c>
      <c r="U309" s="158">
        <v>0</v>
      </c>
      <c r="V309" s="158">
        <v>7275600</v>
      </c>
      <c r="W309" s="158">
        <v>5434122</v>
      </c>
      <c r="X309" s="155">
        <f t="shared" si="16"/>
        <v>0</v>
      </c>
      <c r="Y309" s="158">
        <v>0</v>
      </c>
      <c r="Z309" s="158">
        <v>0</v>
      </c>
      <c r="AA309" s="155">
        <v>0</v>
      </c>
      <c r="AB309" s="155">
        <f t="shared" si="18"/>
        <v>70431177</v>
      </c>
      <c r="AC309" s="167" t="s">
        <v>19</v>
      </c>
      <c r="AD309" s="162">
        <v>8371</v>
      </c>
      <c r="AE309" s="174" t="s">
        <v>124</v>
      </c>
      <c r="AF309" s="174">
        <v>2</v>
      </c>
      <c r="AG309" s="189" t="s">
        <v>71</v>
      </c>
      <c r="AH309" s="160"/>
      <c r="AI309" s="175">
        <f t="shared" si="19"/>
        <v>45006</v>
      </c>
      <c r="AJ309" s="174"/>
      <c r="AK309" s="174"/>
      <c r="AL309" s="155"/>
      <c r="AM309" s="155"/>
      <c r="AN309" s="155"/>
      <c r="AO309" s="155"/>
      <c r="AP309" s="155"/>
      <c r="AQ309" s="155"/>
      <c r="AR309" s="155"/>
      <c r="AS309" s="155"/>
    </row>
    <row r="310" spans="1:45" customFormat="1" ht="15" x14ac:dyDescent="0.25">
      <c r="A310" s="189">
        <v>900261353</v>
      </c>
      <c r="B310" s="192" t="s">
        <v>464</v>
      </c>
      <c r="C310" s="193">
        <v>44916</v>
      </c>
      <c r="D310" s="194">
        <v>44682</v>
      </c>
      <c r="E310" s="194">
        <v>44895</v>
      </c>
      <c r="F310" s="156">
        <v>401611220</v>
      </c>
      <c r="G310" s="157">
        <v>0</v>
      </c>
      <c r="H310" s="157">
        <v>0</v>
      </c>
      <c r="I310" s="157">
        <v>0</v>
      </c>
      <c r="J310" s="158">
        <v>0</v>
      </c>
      <c r="K310" s="158">
        <v>0</v>
      </c>
      <c r="L310" s="158">
        <v>0</v>
      </c>
      <c r="M310" s="158">
        <v>0</v>
      </c>
      <c r="N310" s="158">
        <v>297826</v>
      </c>
      <c r="O310" s="158">
        <v>0</v>
      </c>
      <c r="P310" s="158">
        <v>0</v>
      </c>
      <c r="Q310" s="157">
        <v>291272079</v>
      </c>
      <c r="R310" s="158">
        <v>0</v>
      </c>
      <c r="S310" s="159">
        <v>1223082</v>
      </c>
      <c r="T310" s="158">
        <v>117800</v>
      </c>
      <c r="U310" s="158">
        <v>0</v>
      </c>
      <c r="V310" s="158">
        <v>108700433</v>
      </c>
      <c r="W310" s="158">
        <v>0</v>
      </c>
      <c r="X310" s="155">
        <f t="shared" si="16"/>
        <v>0</v>
      </c>
      <c r="Y310" s="158">
        <v>0</v>
      </c>
      <c r="Z310" s="158">
        <v>0</v>
      </c>
      <c r="AA310" s="155">
        <v>0</v>
      </c>
      <c r="AB310" s="155">
        <f t="shared" si="18"/>
        <v>401611220</v>
      </c>
      <c r="AC310" s="167" t="s">
        <v>19</v>
      </c>
      <c r="AD310" s="162">
        <v>8368</v>
      </c>
      <c r="AE310" s="174" t="s">
        <v>124</v>
      </c>
      <c r="AF310" s="174">
        <v>2</v>
      </c>
      <c r="AG310" s="189" t="s">
        <v>71</v>
      </c>
      <c r="AH310" s="160"/>
      <c r="AI310" s="175">
        <f t="shared" si="19"/>
        <v>45006</v>
      </c>
      <c r="AJ310" s="174"/>
      <c r="AK310" s="174"/>
      <c r="AL310" s="155"/>
      <c r="AM310" s="155"/>
      <c r="AN310" s="155"/>
      <c r="AO310" s="155"/>
      <c r="AP310" s="155"/>
      <c r="AQ310" s="155"/>
      <c r="AR310" s="155"/>
      <c r="AS310" s="155"/>
    </row>
    <row r="311" spans="1:45" customFormat="1" ht="15" x14ac:dyDescent="0.25">
      <c r="A311" s="189">
        <v>890399020</v>
      </c>
      <c r="B311" s="192" t="s">
        <v>465</v>
      </c>
      <c r="C311" s="193">
        <v>44915</v>
      </c>
      <c r="D311" s="194">
        <v>44440</v>
      </c>
      <c r="E311" s="194">
        <v>44895</v>
      </c>
      <c r="F311" s="156">
        <v>88244079</v>
      </c>
      <c r="G311" s="157">
        <v>0</v>
      </c>
      <c r="H311" s="157">
        <v>0</v>
      </c>
      <c r="I311" s="157">
        <v>0</v>
      </c>
      <c r="J311" s="158">
        <v>19047554</v>
      </c>
      <c r="K311" s="158">
        <v>0</v>
      </c>
      <c r="L311" s="158">
        <v>100000</v>
      </c>
      <c r="M311" s="158">
        <v>0</v>
      </c>
      <c r="N311" s="158">
        <v>1225802</v>
      </c>
      <c r="O311" s="158">
        <v>0</v>
      </c>
      <c r="P311" s="158">
        <v>0</v>
      </c>
      <c r="Q311" s="157">
        <v>34182310</v>
      </c>
      <c r="R311" s="158">
        <v>0</v>
      </c>
      <c r="S311" s="159">
        <v>30962477</v>
      </c>
      <c r="T311" s="158">
        <v>688680</v>
      </c>
      <c r="U311" s="158">
        <v>0</v>
      </c>
      <c r="V311" s="158">
        <v>0</v>
      </c>
      <c r="W311" s="158">
        <v>2037256</v>
      </c>
      <c r="X311" s="155">
        <f t="shared" si="16"/>
        <v>0</v>
      </c>
      <c r="Y311" s="158">
        <v>0</v>
      </c>
      <c r="Z311" s="158">
        <v>0</v>
      </c>
      <c r="AA311" s="155">
        <v>0</v>
      </c>
      <c r="AB311" s="155">
        <f t="shared" si="18"/>
        <v>88244079</v>
      </c>
      <c r="AC311" s="167" t="s">
        <v>19</v>
      </c>
      <c r="AD311" s="162">
        <v>8352</v>
      </c>
      <c r="AE311" s="174" t="s">
        <v>124</v>
      </c>
      <c r="AF311" s="174">
        <v>2</v>
      </c>
      <c r="AG311" s="189" t="s">
        <v>71</v>
      </c>
      <c r="AH311" s="160"/>
      <c r="AI311" s="175">
        <f t="shared" si="19"/>
        <v>45005</v>
      </c>
      <c r="AJ311" s="174"/>
      <c r="AK311" s="174"/>
      <c r="AL311" s="155"/>
      <c r="AM311" s="155"/>
      <c r="AN311" s="155"/>
      <c r="AO311" s="155"/>
      <c r="AP311" s="155"/>
      <c r="AQ311" s="155"/>
      <c r="AR311" s="155"/>
      <c r="AS311" s="155"/>
    </row>
    <row r="312" spans="1:45" customFormat="1" ht="15" x14ac:dyDescent="0.25">
      <c r="A312" s="189">
        <v>804016365</v>
      </c>
      <c r="B312" s="192" t="s">
        <v>168</v>
      </c>
      <c r="C312" s="193">
        <v>44915</v>
      </c>
      <c r="D312" s="194">
        <v>44197</v>
      </c>
      <c r="E312" s="194">
        <v>44895</v>
      </c>
      <c r="F312" s="156">
        <v>22203673</v>
      </c>
      <c r="G312" s="157">
        <v>0</v>
      </c>
      <c r="H312" s="157">
        <v>0</v>
      </c>
      <c r="I312" s="157">
        <v>0</v>
      </c>
      <c r="J312" s="158">
        <v>8742061</v>
      </c>
      <c r="K312" s="158">
        <v>0</v>
      </c>
      <c r="L312" s="158">
        <v>0</v>
      </c>
      <c r="M312" s="158">
        <v>3500</v>
      </c>
      <c r="N312" s="158">
        <v>701700</v>
      </c>
      <c r="O312" s="158">
        <v>0</v>
      </c>
      <c r="P312" s="158">
        <v>0</v>
      </c>
      <c r="Q312" s="157">
        <v>101000</v>
      </c>
      <c r="R312" s="158">
        <v>0</v>
      </c>
      <c r="S312" s="159">
        <v>991889</v>
      </c>
      <c r="T312" s="158">
        <v>546580</v>
      </c>
      <c r="U312" s="158">
        <v>0</v>
      </c>
      <c r="V312" s="158">
        <v>1174972</v>
      </c>
      <c r="W312" s="158">
        <v>9941971</v>
      </c>
      <c r="X312" s="155">
        <f t="shared" si="16"/>
        <v>0</v>
      </c>
      <c r="Y312" s="158">
        <v>0</v>
      </c>
      <c r="Z312" s="158">
        <v>0</v>
      </c>
      <c r="AA312" s="155">
        <v>0</v>
      </c>
      <c r="AB312" s="155">
        <f t="shared" si="18"/>
        <v>22203673</v>
      </c>
      <c r="AC312" s="167" t="s">
        <v>56</v>
      </c>
      <c r="AD312" s="162">
        <v>8344</v>
      </c>
      <c r="AE312" s="174" t="s">
        <v>124</v>
      </c>
      <c r="AF312" s="174">
        <v>2</v>
      </c>
      <c r="AG312" s="189" t="s">
        <v>71</v>
      </c>
      <c r="AH312" s="160"/>
      <c r="AI312" s="175">
        <f t="shared" si="19"/>
        <v>45005</v>
      </c>
      <c r="AJ312" s="174"/>
      <c r="AK312" s="174"/>
      <c r="AL312" s="155"/>
      <c r="AM312" s="155"/>
      <c r="AN312" s="155"/>
      <c r="AO312" s="155"/>
      <c r="AP312" s="155"/>
      <c r="AQ312" s="155"/>
      <c r="AR312" s="155"/>
      <c r="AS312" s="155"/>
    </row>
    <row r="313" spans="1:45" customFormat="1" ht="15" x14ac:dyDescent="0.25">
      <c r="A313" s="189">
        <v>830053755</v>
      </c>
      <c r="B313" s="192" t="s">
        <v>466</v>
      </c>
      <c r="C313" s="193">
        <v>44914</v>
      </c>
      <c r="D313" s="194">
        <v>42979</v>
      </c>
      <c r="E313" s="194">
        <v>44895</v>
      </c>
      <c r="F313" s="156">
        <v>1099215364</v>
      </c>
      <c r="G313" s="157">
        <v>4034829</v>
      </c>
      <c r="H313" s="157">
        <v>0</v>
      </c>
      <c r="I313" s="157">
        <v>0</v>
      </c>
      <c r="J313" s="158">
        <v>294390099</v>
      </c>
      <c r="K313" s="158">
        <v>0</v>
      </c>
      <c r="L313" s="158">
        <v>36605457</v>
      </c>
      <c r="M313" s="158">
        <v>40567925</v>
      </c>
      <c r="N313" s="158">
        <v>0</v>
      </c>
      <c r="O313" s="158">
        <v>0</v>
      </c>
      <c r="P313" s="158">
        <v>0</v>
      </c>
      <c r="Q313" s="157">
        <v>263311822</v>
      </c>
      <c r="R313" s="158">
        <v>0</v>
      </c>
      <c r="S313" s="159">
        <v>3191850</v>
      </c>
      <c r="T313" s="158">
        <v>35624594</v>
      </c>
      <c r="U313" s="158">
        <v>0</v>
      </c>
      <c r="V313" s="158">
        <v>92912934</v>
      </c>
      <c r="W313" s="158">
        <v>328575854</v>
      </c>
      <c r="X313" s="155">
        <f t="shared" si="16"/>
        <v>0</v>
      </c>
      <c r="Y313" s="158">
        <v>0</v>
      </c>
      <c r="Z313" s="158">
        <v>0</v>
      </c>
      <c r="AA313" s="155">
        <v>0</v>
      </c>
      <c r="AB313" s="155">
        <f t="shared" si="18"/>
        <v>1099215364</v>
      </c>
      <c r="AC313" s="167" t="s">
        <v>19</v>
      </c>
      <c r="AD313" s="162">
        <v>8339</v>
      </c>
      <c r="AE313" s="174" t="s">
        <v>124</v>
      </c>
      <c r="AF313" s="174">
        <v>2</v>
      </c>
      <c r="AG313" s="189" t="s">
        <v>71</v>
      </c>
      <c r="AH313" s="160"/>
      <c r="AI313" s="175">
        <f t="shared" si="19"/>
        <v>45004</v>
      </c>
      <c r="AJ313" s="174"/>
      <c r="AK313" s="174"/>
      <c r="AL313" s="155"/>
      <c r="AM313" s="155"/>
      <c r="AN313" s="155"/>
      <c r="AO313" s="155"/>
      <c r="AP313" s="155"/>
      <c r="AQ313" s="155"/>
      <c r="AR313" s="155"/>
      <c r="AS313" s="155"/>
    </row>
    <row r="314" spans="1:45" customFormat="1" ht="15" x14ac:dyDescent="0.25">
      <c r="A314" s="189">
        <v>800099860</v>
      </c>
      <c r="B314" s="192" t="s">
        <v>167</v>
      </c>
      <c r="C314" s="193">
        <v>44914</v>
      </c>
      <c r="D314" s="194">
        <v>42125</v>
      </c>
      <c r="E314" s="194">
        <v>44895</v>
      </c>
      <c r="F314" s="156">
        <v>5422288487</v>
      </c>
      <c r="G314" s="157">
        <v>124851722</v>
      </c>
      <c r="H314" s="157">
        <v>0</v>
      </c>
      <c r="I314" s="157">
        <v>0</v>
      </c>
      <c r="J314" s="158">
        <v>2768746227</v>
      </c>
      <c r="K314" s="158">
        <v>0</v>
      </c>
      <c r="L314" s="158">
        <v>2887190</v>
      </c>
      <c r="M314" s="158">
        <v>1393308</v>
      </c>
      <c r="N314" s="158">
        <v>91523015</v>
      </c>
      <c r="O314" s="158">
        <v>0</v>
      </c>
      <c r="P314" s="158">
        <v>0</v>
      </c>
      <c r="Q314" s="157">
        <v>1327488500</v>
      </c>
      <c r="R314" s="158">
        <v>0</v>
      </c>
      <c r="S314" s="159">
        <v>882716666</v>
      </c>
      <c r="T314" s="158">
        <v>386414750</v>
      </c>
      <c r="U314" s="158">
        <v>0</v>
      </c>
      <c r="V314" s="158">
        <v>56970141</v>
      </c>
      <c r="W314" s="158">
        <v>-220703032</v>
      </c>
      <c r="X314" s="155">
        <f t="shared" si="16"/>
        <v>0</v>
      </c>
      <c r="Y314" s="158">
        <v>0</v>
      </c>
      <c r="Z314" s="158">
        <v>0</v>
      </c>
      <c r="AA314" s="155">
        <v>0</v>
      </c>
      <c r="AB314" s="155">
        <f t="shared" si="18"/>
        <v>5422288487</v>
      </c>
      <c r="AC314" s="167" t="s">
        <v>56</v>
      </c>
      <c r="AD314" s="162">
        <v>8331</v>
      </c>
      <c r="AE314" s="174" t="s">
        <v>124</v>
      </c>
      <c r="AF314" s="174">
        <v>2</v>
      </c>
      <c r="AG314" s="189" t="s">
        <v>71</v>
      </c>
      <c r="AH314" s="160"/>
      <c r="AI314" s="175">
        <f t="shared" si="19"/>
        <v>45004</v>
      </c>
      <c r="AJ314" s="174"/>
      <c r="AK314" s="174"/>
      <c r="AL314" s="155"/>
      <c r="AM314" s="155"/>
      <c r="AN314" s="155"/>
      <c r="AO314" s="155"/>
      <c r="AP314" s="155"/>
      <c r="AQ314" s="155"/>
      <c r="AR314" s="155"/>
      <c r="AS314" s="155"/>
    </row>
    <row r="315" spans="1:45" customFormat="1" ht="15" x14ac:dyDescent="0.25">
      <c r="A315" s="189">
        <v>900958564</v>
      </c>
      <c r="B315" s="192" t="s">
        <v>112</v>
      </c>
      <c r="C315" s="193">
        <v>44914</v>
      </c>
      <c r="D315" s="194">
        <v>44197</v>
      </c>
      <c r="E315" s="194">
        <v>44834</v>
      </c>
      <c r="F315" s="156">
        <v>1340158086</v>
      </c>
      <c r="G315" s="157">
        <v>0</v>
      </c>
      <c r="H315" s="157">
        <v>0</v>
      </c>
      <c r="I315" s="157">
        <v>0</v>
      </c>
      <c r="J315" s="158">
        <v>0</v>
      </c>
      <c r="K315" s="158">
        <v>0</v>
      </c>
      <c r="L315" s="158">
        <v>1466021</v>
      </c>
      <c r="M315" s="158">
        <v>799575</v>
      </c>
      <c r="N315" s="158">
        <v>0</v>
      </c>
      <c r="O315" s="158">
        <v>0</v>
      </c>
      <c r="P315" s="158">
        <v>0</v>
      </c>
      <c r="Q315" s="157">
        <v>0</v>
      </c>
      <c r="R315" s="158">
        <v>0</v>
      </c>
      <c r="S315" s="159">
        <v>0</v>
      </c>
      <c r="T315" s="158">
        <v>0</v>
      </c>
      <c r="U315" s="158">
        <v>0</v>
      </c>
      <c r="V315" s="158">
        <v>0</v>
      </c>
      <c r="W315" s="158">
        <v>1337892490</v>
      </c>
      <c r="X315" s="155">
        <f t="shared" si="16"/>
        <v>0</v>
      </c>
      <c r="Y315" s="158">
        <v>0</v>
      </c>
      <c r="Z315" s="158">
        <v>0</v>
      </c>
      <c r="AA315" s="155">
        <v>0</v>
      </c>
      <c r="AB315" s="155">
        <f t="shared" si="18"/>
        <v>1340158086</v>
      </c>
      <c r="AC315" s="167" t="s">
        <v>55</v>
      </c>
      <c r="AD315" s="162">
        <v>8318</v>
      </c>
      <c r="AE315" s="174" t="s">
        <v>124</v>
      </c>
      <c r="AF315" s="174">
        <v>2</v>
      </c>
      <c r="AG315" s="170" t="s">
        <v>72</v>
      </c>
      <c r="AH315" s="160"/>
      <c r="AI315" s="175">
        <f t="shared" si="19"/>
        <v>45004</v>
      </c>
      <c r="AJ315" s="174"/>
      <c r="AK315" s="174"/>
      <c r="AL315" s="155"/>
      <c r="AM315" s="155"/>
      <c r="AN315" s="155"/>
      <c r="AO315" s="155"/>
      <c r="AP315" s="155"/>
      <c r="AQ315" s="155"/>
      <c r="AR315" s="155"/>
      <c r="AS315" s="155"/>
    </row>
    <row r="316" spans="1:45" customFormat="1" ht="15" x14ac:dyDescent="0.25">
      <c r="A316" s="189">
        <v>891180117</v>
      </c>
      <c r="B316" s="192" t="s">
        <v>171</v>
      </c>
      <c r="C316" s="193">
        <v>44910</v>
      </c>
      <c r="D316" s="194">
        <v>44166</v>
      </c>
      <c r="E316" s="194">
        <v>44895</v>
      </c>
      <c r="F316" s="156">
        <v>157851469</v>
      </c>
      <c r="G316" s="157">
        <v>1984262</v>
      </c>
      <c r="H316" s="157">
        <v>0</v>
      </c>
      <c r="I316" s="157">
        <v>0</v>
      </c>
      <c r="J316" s="158">
        <v>25711847</v>
      </c>
      <c r="K316" s="158">
        <v>0</v>
      </c>
      <c r="L316" s="158">
        <v>0</v>
      </c>
      <c r="M316" s="158">
        <v>35328</v>
      </c>
      <c r="N316" s="158">
        <v>3021456</v>
      </c>
      <c r="O316" s="158">
        <v>0</v>
      </c>
      <c r="P316" s="158">
        <v>0</v>
      </c>
      <c r="Q316" s="157">
        <v>57851306</v>
      </c>
      <c r="R316" s="158">
        <v>0</v>
      </c>
      <c r="S316" s="159">
        <v>6657326</v>
      </c>
      <c r="T316" s="158">
        <v>35223078</v>
      </c>
      <c r="U316" s="158">
        <v>0</v>
      </c>
      <c r="V316" s="158">
        <v>15765600</v>
      </c>
      <c r="W316" s="158">
        <v>11601266</v>
      </c>
      <c r="X316" s="155">
        <f t="shared" si="16"/>
        <v>0</v>
      </c>
      <c r="Y316" s="158">
        <v>0</v>
      </c>
      <c r="Z316" s="158">
        <v>0</v>
      </c>
      <c r="AA316" s="155">
        <v>0</v>
      </c>
      <c r="AB316" s="155">
        <f t="shared" si="18"/>
        <v>157851469</v>
      </c>
      <c r="AC316" s="167" t="s">
        <v>56</v>
      </c>
      <c r="AD316" s="162">
        <v>8254</v>
      </c>
      <c r="AE316" s="174" t="s">
        <v>124</v>
      </c>
      <c r="AF316" s="174">
        <v>2</v>
      </c>
      <c r="AG316" s="189" t="s">
        <v>71</v>
      </c>
      <c r="AH316" s="160"/>
      <c r="AI316" s="175">
        <f t="shared" si="19"/>
        <v>45000</v>
      </c>
      <c r="AJ316" s="174"/>
      <c r="AK316" s="174"/>
      <c r="AL316" s="155"/>
      <c r="AM316" s="155"/>
      <c r="AN316" s="155"/>
      <c r="AO316" s="155"/>
      <c r="AP316" s="155"/>
      <c r="AQ316" s="155"/>
      <c r="AR316" s="155"/>
      <c r="AS316" s="155"/>
    </row>
    <row r="317" spans="1:45" customFormat="1" ht="15" x14ac:dyDescent="0.25">
      <c r="A317" s="189">
        <v>891180113</v>
      </c>
      <c r="B317" s="192" t="s">
        <v>169</v>
      </c>
      <c r="C317" s="193">
        <v>44910</v>
      </c>
      <c r="D317" s="194">
        <v>44228</v>
      </c>
      <c r="E317" s="194">
        <v>44895</v>
      </c>
      <c r="F317" s="156">
        <v>22025240</v>
      </c>
      <c r="G317" s="157">
        <v>0</v>
      </c>
      <c r="H317" s="157">
        <v>0</v>
      </c>
      <c r="I317" s="157">
        <v>0</v>
      </c>
      <c r="J317" s="158">
        <v>1273167</v>
      </c>
      <c r="K317" s="158">
        <v>0</v>
      </c>
      <c r="L317" s="158">
        <v>0</v>
      </c>
      <c r="M317" s="158">
        <v>2400</v>
      </c>
      <c r="N317" s="158">
        <v>5063561</v>
      </c>
      <c r="O317" s="158">
        <v>0</v>
      </c>
      <c r="P317" s="158">
        <v>0</v>
      </c>
      <c r="Q317" s="157">
        <v>0</v>
      </c>
      <c r="R317" s="158">
        <v>0</v>
      </c>
      <c r="S317" s="159">
        <v>7899350</v>
      </c>
      <c r="T317" s="158">
        <v>0</v>
      </c>
      <c r="U317" s="158">
        <v>0</v>
      </c>
      <c r="V317" s="158">
        <v>0</v>
      </c>
      <c r="W317" s="158">
        <v>7786762</v>
      </c>
      <c r="X317" s="155">
        <f t="shared" si="16"/>
        <v>0</v>
      </c>
      <c r="Y317" s="158">
        <v>0</v>
      </c>
      <c r="Z317" s="158">
        <v>0</v>
      </c>
      <c r="AA317" s="155">
        <v>0</v>
      </c>
      <c r="AB317" s="155">
        <f t="shared" si="18"/>
        <v>22025240</v>
      </c>
      <c r="AC317" s="167" t="s">
        <v>56</v>
      </c>
      <c r="AD317" s="162">
        <v>8251</v>
      </c>
      <c r="AE317" s="174" t="s">
        <v>124</v>
      </c>
      <c r="AF317" s="174">
        <v>2</v>
      </c>
      <c r="AG317" s="189" t="s">
        <v>71</v>
      </c>
      <c r="AH317" s="160"/>
      <c r="AI317" s="175">
        <f t="shared" si="19"/>
        <v>45000</v>
      </c>
      <c r="AJ317" s="174"/>
      <c r="AK317" s="174"/>
      <c r="AL317" s="155"/>
      <c r="AM317" s="155"/>
      <c r="AN317" s="155"/>
      <c r="AO317" s="155"/>
      <c r="AP317" s="155"/>
      <c r="AQ317" s="155"/>
      <c r="AR317" s="155"/>
      <c r="AS317" s="155"/>
    </row>
    <row r="318" spans="1:45" customFormat="1" ht="15" x14ac:dyDescent="0.25">
      <c r="A318" s="189">
        <v>900006037</v>
      </c>
      <c r="B318" s="192" t="s">
        <v>111</v>
      </c>
      <c r="C318" s="193">
        <v>44909</v>
      </c>
      <c r="D318" s="194">
        <v>44228</v>
      </c>
      <c r="E318" s="194">
        <v>44895</v>
      </c>
      <c r="F318" s="156">
        <v>988271039</v>
      </c>
      <c r="G318" s="157">
        <v>4617100</v>
      </c>
      <c r="H318" s="157">
        <v>0</v>
      </c>
      <c r="I318" s="157">
        <v>0</v>
      </c>
      <c r="J318" s="158">
        <v>98965299</v>
      </c>
      <c r="K318" s="158">
        <v>18939265</v>
      </c>
      <c r="L318" s="158">
        <v>471594</v>
      </c>
      <c r="M318" s="158">
        <v>18766084</v>
      </c>
      <c r="N318" s="158">
        <v>4070300</v>
      </c>
      <c r="O318" s="158">
        <v>0</v>
      </c>
      <c r="P318" s="158">
        <v>0</v>
      </c>
      <c r="Q318" s="157">
        <v>634773607</v>
      </c>
      <c r="R318" s="158">
        <v>0</v>
      </c>
      <c r="S318" s="159">
        <v>66094046</v>
      </c>
      <c r="T318" s="158">
        <v>112253824</v>
      </c>
      <c r="U318" s="158">
        <v>0</v>
      </c>
      <c r="V318" s="158">
        <v>165451</v>
      </c>
      <c r="W318" s="158">
        <v>29154469</v>
      </c>
      <c r="X318" s="155">
        <f t="shared" si="16"/>
        <v>0</v>
      </c>
      <c r="Y318" s="158">
        <v>0</v>
      </c>
      <c r="Z318" s="158">
        <v>0</v>
      </c>
      <c r="AA318" s="155">
        <v>0</v>
      </c>
      <c r="AB318" s="155">
        <f t="shared" si="18"/>
        <v>988271039</v>
      </c>
      <c r="AC318" s="167" t="s">
        <v>43</v>
      </c>
      <c r="AD318" s="162">
        <v>8240</v>
      </c>
      <c r="AE318" s="174" t="s">
        <v>124</v>
      </c>
      <c r="AF318" s="174">
        <v>2</v>
      </c>
      <c r="AG318" s="189" t="s">
        <v>71</v>
      </c>
      <c r="AH318" s="160"/>
      <c r="AI318" s="175">
        <f t="shared" si="19"/>
        <v>44999</v>
      </c>
      <c r="AJ318" s="174"/>
      <c r="AK318" s="174"/>
      <c r="AL318" s="155"/>
      <c r="AM318" s="155"/>
      <c r="AN318" s="155"/>
      <c r="AO318" s="155"/>
      <c r="AP318" s="155"/>
      <c r="AQ318" s="155"/>
      <c r="AR318" s="155"/>
      <c r="AS318" s="155"/>
    </row>
    <row r="319" spans="1:45" customFormat="1" ht="15" x14ac:dyDescent="0.25">
      <c r="A319" s="189">
        <v>890985603</v>
      </c>
      <c r="B319" s="192" t="s">
        <v>467</v>
      </c>
      <c r="C319" s="193">
        <v>44909</v>
      </c>
      <c r="D319" s="194">
        <v>44287</v>
      </c>
      <c r="E319" s="194">
        <v>44895</v>
      </c>
      <c r="F319" s="156">
        <v>19716527</v>
      </c>
      <c r="G319" s="157">
        <v>0</v>
      </c>
      <c r="H319" s="157">
        <v>0</v>
      </c>
      <c r="I319" s="157">
        <v>0</v>
      </c>
      <c r="J319" s="158">
        <v>650556</v>
      </c>
      <c r="K319" s="158">
        <v>0</v>
      </c>
      <c r="L319" s="158">
        <v>0</v>
      </c>
      <c r="M319" s="158">
        <v>0</v>
      </c>
      <c r="N319" s="158">
        <v>0</v>
      </c>
      <c r="O319" s="158">
        <v>0</v>
      </c>
      <c r="P319" s="158">
        <v>0</v>
      </c>
      <c r="Q319" s="157">
        <v>0</v>
      </c>
      <c r="R319" s="158">
        <v>0</v>
      </c>
      <c r="S319" s="159">
        <v>5707353</v>
      </c>
      <c r="T319" s="158">
        <v>2178780</v>
      </c>
      <c r="U319" s="158">
        <v>0</v>
      </c>
      <c r="V319" s="158">
        <v>623880</v>
      </c>
      <c r="W319" s="158">
        <v>10555958</v>
      </c>
      <c r="X319" s="155">
        <f t="shared" si="16"/>
        <v>0</v>
      </c>
      <c r="Y319" s="158">
        <v>0</v>
      </c>
      <c r="Z319" s="158">
        <v>0</v>
      </c>
      <c r="AA319" s="155">
        <v>0</v>
      </c>
      <c r="AB319" s="155">
        <f t="shared" si="18"/>
        <v>19716527</v>
      </c>
      <c r="AC319" s="167" t="s">
        <v>56</v>
      </c>
      <c r="AD319" s="162">
        <v>8234</v>
      </c>
      <c r="AE319" s="174" t="s">
        <v>124</v>
      </c>
      <c r="AF319" s="174">
        <v>2</v>
      </c>
      <c r="AG319" s="189" t="s">
        <v>71</v>
      </c>
      <c r="AH319" s="160"/>
      <c r="AI319" s="175">
        <f t="shared" si="19"/>
        <v>44999</v>
      </c>
      <c r="AJ319" s="174"/>
      <c r="AK319" s="174"/>
      <c r="AL319" s="155"/>
      <c r="AM319" s="155"/>
      <c r="AN319" s="155"/>
      <c r="AO319" s="155"/>
      <c r="AP319" s="155"/>
      <c r="AQ319" s="155"/>
      <c r="AR319" s="155"/>
      <c r="AS319" s="155"/>
    </row>
    <row r="320" spans="1:45" customFormat="1" ht="15" x14ac:dyDescent="0.25">
      <c r="A320" s="189">
        <v>800215758</v>
      </c>
      <c r="B320" s="192" t="s">
        <v>165</v>
      </c>
      <c r="C320" s="193">
        <v>44909</v>
      </c>
      <c r="D320" s="194">
        <v>44166</v>
      </c>
      <c r="E320" s="194">
        <v>44895</v>
      </c>
      <c r="F320" s="156">
        <v>144924285</v>
      </c>
      <c r="G320" s="157">
        <v>0</v>
      </c>
      <c r="H320" s="157">
        <v>0</v>
      </c>
      <c r="I320" s="157">
        <v>0</v>
      </c>
      <c r="J320" s="158">
        <v>107243033</v>
      </c>
      <c r="K320" s="158">
        <v>0</v>
      </c>
      <c r="L320" s="158">
        <v>62918</v>
      </c>
      <c r="M320" s="158">
        <v>16934</v>
      </c>
      <c r="N320" s="158">
        <v>12488286</v>
      </c>
      <c r="O320" s="158">
        <v>0</v>
      </c>
      <c r="P320" s="158">
        <v>0</v>
      </c>
      <c r="Q320" s="157">
        <v>3025771</v>
      </c>
      <c r="R320" s="158">
        <v>0</v>
      </c>
      <c r="S320" s="159">
        <v>5834333</v>
      </c>
      <c r="T320" s="158">
        <v>292305</v>
      </c>
      <c r="U320" s="158">
        <v>0</v>
      </c>
      <c r="V320" s="158">
        <v>4709449</v>
      </c>
      <c r="W320" s="158">
        <v>11251256</v>
      </c>
      <c r="X320" s="155">
        <f t="shared" si="16"/>
        <v>0</v>
      </c>
      <c r="Y320" s="158">
        <v>0</v>
      </c>
      <c r="Z320" s="158">
        <v>0</v>
      </c>
      <c r="AA320" s="155">
        <v>0</v>
      </c>
      <c r="AB320" s="155">
        <f t="shared" si="18"/>
        <v>144924285</v>
      </c>
      <c r="AC320" s="167" t="s">
        <v>19</v>
      </c>
      <c r="AD320" s="162">
        <v>8229</v>
      </c>
      <c r="AE320" s="174" t="s">
        <v>124</v>
      </c>
      <c r="AF320" s="174">
        <v>2</v>
      </c>
      <c r="AG320" s="189" t="s">
        <v>71</v>
      </c>
      <c r="AH320" s="160"/>
      <c r="AI320" s="175">
        <f t="shared" si="19"/>
        <v>44999</v>
      </c>
      <c r="AJ320" s="174"/>
      <c r="AK320" s="174"/>
      <c r="AL320" s="155"/>
      <c r="AM320" s="155"/>
      <c r="AN320" s="155"/>
      <c r="AO320" s="155"/>
      <c r="AP320" s="155"/>
      <c r="AQ320" s="155"/>
      <c r="AR320" s="155"/>
      <c r="AS320" s="155"/>
    </row>
    <row r="321" spans="1:45" customFormat="1" ht="15" x14ac:dyDescent="0.25">
      <c r="A321" s="189">
        <v>800152970</v>
      </c>
      <c r="B321" s="192" t="s">
        <v>468</v>
      </c>
      <c r="C321" s="193">
        <v>44909</v>
      </c>
      <c r="D321" s="194">
        <v>41944</v>
      </c>
      <c r="E321" s="194">
        <v>44895</v>
      </c>
      <c r="F321" s="156">
        <v>55816526</v>
      </c>
      <c r="G321" s="157">
        <v>123761</v>
      </c>
      <c r="H321" s="157">
        <v>0</v>
      </c>
      <c r="I321" s="157">
        <v>0</v>
      </c>
      <c r="J321" s="158">
        <v>13088175</v>
      </c>
      <c r="K321" s="158">
        <v>0</v>
      </c>
      <c r="L321" s="158">
        <v>0</v>
      </c>
      <c r="M321" s="158">
        <v>0</v>
      </c>
      <c r="N321" s="158">
        <v>498846</v>
      </c>
      <c r="O321" s="158">
        <v>0</v>
      </c>
      <c r="P321" s="158">
        <v>0</v>
      </c>
      <c r="Q321" s="157">
        <v>4355352</v>
      </c>
      <c r="R321" s="158">
        <v>3894386</v>
      </c>
      <c r="S321" s="159">
        <v>2316169</v>
      </c>
      <c r="T321" s="158">
        <v>10452831</v>
      </c>
      <c r="U321" s="158">
        <v>2453757</v>
      </c>
      <c r="V321" s="158">
        <v>8521429</v>
      </c>
      <c r="W321" s="158">
        <v>10111820</v>
      </c>
      <c r="X321" s="155">
        <f t="shared" si="16"/>
        <v>0</v>
      </c>
      <c r="Y321" s="158">
        <v>0</v>
      </c>
      <c r="Z321" s="158">
        <v>0</v>
      </c>
      <c r="AA321" s="155">
        <v>0</v>
      </c>
      <c r="AB321" s="155">
        <f t="shared" si="18"/>
        <v>55816526</v>
      </c>
      <c r="AC321" s="167" t="s">
        <v>56</v>
      </c>
      <c r="AD321" s="162">
        <v>8224</v>
      </c>
      <c r="AE321" s="174" t="s">
        <v>124</v>
      </c>
      <c r="AF321" s="174">
        <v>2</v>
      </c>
      <c r="AG321" s="189" t="s">
        <v>71</v>
      </c>
      <c r="AH321" s="160"/>
      <c r="AI321" s="175">
        <f t="shared" si="19"/>
        <v>44999</v>
      </c>
      <c r="AJ321" s="174"/>
      <c r="AK321" s="174"/>
      <c r="AL321" s="155"/>
      <c r="AM321" s="155"/>
      <c r="AN321" s="155"/>
      <c r="AO321" s="155"/>
      <c r="AP321" s="155"/>
      <c r="AQ321" s="155"/>
      <c r="AR321" s="155"/>
      <c r="AS321" s="155"/>
    </row>
    <row r="322" spans="1:45" customFormat="1" ht="15" x14ac:dyDescent="0.25">
      <c r="A322" s="189">
        <v>892000401</v>
      </c>
      <c r="B322" s="192" t="s">
        <v>469</v>
      </c>
      <c r="C322" s="193">
        <v>44909</v>
      </c>
      <c r="D322" s="194">
        <v>43922</v>
      </c>
      <c r="E322" s="194">
        <v>44895</v>
      </c>
      <c r="F322" s="156">
        <v>1428295077</v>
      </c>
      <c r="G322" s="157">
        <v>1783498</v>
      </c>
      <c r="H322" s="157">
        <v>0</v>
      </c>
      <c r="I322" s="157">
        <v>0</v>
      </c>
      <c r="J322" s="158">
        <v>691688023</v>
      </c>
      <c r="K322" s="158">
        <v>0</v>
      </c>
      <c r="L322" s="158">
        <v>205871</v>
      </c>
      <c r="M322" s="158">
        <v>20351660</v>
      </c>
      <c r="N322" s="158">
        <v>3389192</v>
      </c>
      <c r="O322" s="158">
        <v>0</v>
      </c>
      <c r="P322" s="158">
        <v>0</v>
      </c>
      <c r="Q322" s="157">
        <v>126524244</v>
      </c>
      <c r="R322" s="158">
        <v>0</v>
      </c>
      <c r="S322" s="159">
        <v>331191332</v>
      </c>
      <c r="T322" s="158">
        <v>166762897</v>
      </c>
      <c r="U322" s="158">
        <v>0</v>
      </c>
      <c r="V322" s="158">
        <v>7391634</v>
      </c>
      <c r="W322" s="158">
        <v>79006726</v>
      </c>
      <c r="X322" s="155">
        <f t="shared" ref="X322:X385" si="20">+F322-SUM(G322:W322)</f>
        <v>0</v>
      </c>
      <c r="Y322" s="158">
        <v>0</v>
      </c>
      <c r="Z322" s="158">
        <v>0</v>
      </c>
      <c r="AA322" s="155">
        <v>0</v>
      </c>
      <c r="AB322" s="155">
        <f t="shared" si="18"/>
        <v>1428295077</v>
      </c>
      <c r="AC322" s="167" t="s">
        <v>19</v>
      </c>
      <c r="AD322" s="162">
        <v>8219</v>
      </c>
      <c r="AE322" s="174" t="s">
        <v>124</v>
      </c>
      <c r="AF322" s="174">
        <v>2</v>
      </c>
      <c r="AG322" s="189" t="s">
        <v>71</v>
      </c>
      <c r="AH322" s="160"/>
      <c r="AI322" s="175">
        <f t="shared" si="19"/>
        <v>44999</v>
      </c>
      <c r="AJ322" s="174"/>
      <c r="AK322" s="174"/>
      <c r="AL322" s="155"/>
      <c r="AM322" s="155"/>
      <c r="AN322" s="155"/>
      <c r="AO322" s="155"/>
      <c r="AP322" s="155"/>
      <c r="AQ322" s="155"/>
      <c r="AR322" s="155"/>
      <c r="AS322" s="155"/>
    </row>
    <row r="323" spans="1:45" customFormat="1" ht="15" x14ac:dyDescent="0.25">
      <c r="A323" s="189">
        <v>900215983</v>
      </c>
      <c r="B323" s="192" t="s">
        <v>470</v>
      </c>
      <c r="C323" s="193">
        <v>44908</v>
      </c>
      <c r="D323" s="194">
        <v>44774</v>
      </c>
      <c r="E323" s="194">
        <v>44895</v>
      </c>
      <c r="F323" s="156">
        <v>28352533</v>
      </c>
      <c r="G323" s="157">
        <v>0</v>
      </c>
      <c r="H323" s="157">
        <v>0</v>
      </c>
      <c r="I323" s="157">
        <v>0</v>
      </c>
      <c r="J323" s="158">
        <v>0</v>
      </c>
      <c r="K323" s="158">
        <v>0</v>
      </c>
      <c r="L323" s="158">
        <v>0</v>
      </c>
      <c r="M323" s="158">
        <v>0</v>
      </c>
      <c r="N323" s="158">
        <v>0</v>
      </c>
      <c r="O323" s="158">
        <v>0</v>
      </c>
      <c r="P323" s="158">
        <v>0</v>
      </c>
      <c r="Q323" s="157">
        <v>14825168</v>
      </c>
      <c r="R323" s="158">
        <v>0</v>
      </c>
      <c r="S323" s="159">
        <v>0</v>
      </c>
      <c r="T323" s="158">
        <v>13527365</v>
      </c>
      <c r="U323" s="158">
        <v>0</v>
      </c>
      <c r="V323" s="158">
        <v>0</v>
      </c>
      <c r="W323" s="158">
        <v>0</v>
      </c>
      <c r="X323" s="155">
        <f t="shared" si="20"/>
        <v>0</v>
      </c>
      <c r="Y323" s="158">
        <v>0</v>
      </c>
      <c r="Z323" s="158">
        <v>0</v>
      </c>
      <c r="AA323" s="155">
        <v>0</v>
      </c>
      <c r="AB323" s="155">
        <f t="shared" si="18"/>
        <v>28352533</v>
      </c>
      <c r="AC323" s="167" t="s">
        <v>19</v>
      </c>
      <c r="AD323" s="162">
        <v>8209</v>
      </c>
      <c r="AE323" s="174" t="s">
        <v>124</v>
      </c>
      <c r="AF323" s="174">
        <v>2</v>
      </c>
      <c r="AG323" s="189" t="s">
        <v>71</v>
      </c>
      <c r="AH323" s="160"/>
      <c r="AI323" s="175">
        <f t="shared" si="19"/>
        <v>44998</v>
      </c>
      <c r="AJ323" s="174"/>
      <c r="AK323" s="174"/>
      <c r="AL323" s="155"/>
      <c r="AM323" s="155"/>
      <c r="AN323" s="155"/>
      <c r="AO323" s="155"/>
      <c r="AP323" s="155"/>
      <c r="AQ323" s="155"/>
      <c r="AR323" s="155"/>
      <c r="AS323" s="155"/>
    </row>
    <row r="324" spans="1:45" customFormat="1" ht="15" x14ac:dyDescent="0.25">
      <c r="A324" s="189">
        <v>900267104</v>
      </c>
      <c r="B324" s="192" t="s">
        <v>471</v>
      </c>
      <c r="C324" s="193">
        <v>44908</v>
      </c>
      <c r="D324" s="194">
        <v>44440</v>
      </c>
      <c r="E324" s="194">
        <v>44895</v>
      </c>
      <c r="F324" s="156">
        <v>31024459</v>
      </c>
      <c r="G324" s="157">
        <v>0</v>
      </c>
      <c r="H324" s="157">
        <v>0</v>
      </c>
      <c r="I324" s="157">
        <v>0</v>
      </c>
      <c r="J324" s="158">
        <v>9965138</v>
      </c>
      <c r="K324" s="158">
        <v>0</v>
      </c>
      <c r="L324" s="158">
        <v>0</v>
      </c>
      <c r="M324" s="158">
        <v>0</v>
      </c>
      <c r="N324" s="158">
        <v>0</v>
      </c>
      <c r="O324" s="158">
        <v>0</v>
      </c>
      <c r="P324" s="158">
        <v>0</v>
      </c>
      <c r="Q324" s="157">
        <v>1933511</v>
      </c>
      <c r="R324" s="158">
        <v>0</v>
      </c>
      <c r="S324" s="159">
        <v>9342059</v>
      </c>
      <c r="T324" s="158">
        <v>937819</v>
      </c>
      <c r="U324" s="158">
        <v>0</v>
      </c>
      <c r="V324" s="158">
        <v>100050</v>
      </c>
      <c r="W324" s="158">
        <v>8745882</v>
      </c>
      <c r="X324" s="155">
        <f t="shared" si="20"/>
        <v>0</v>
      </c>
      <c r="Y324" s="158">
        <v>0</v>
      </c>
      <c r="Z324" s="158">
        <v>0</v>
      </c>
      <c r="AA324" s="155">
        <v>0</v>
      </c>
      <c r="AB324" s="155">
        <f t="shared" si="18"/>
        <v>31024459</v>
      </c>
      <c r="AC324" s="167" t="s">
        <v>19</v>
      </c>
      <c r="AD324" s="162">
        <v>8207</v>
      </c>
      <c r="AE324" s="174" t="s">
        <v>124</v>
      </c>
      <c r="AF324" s="174">
        <v>2</v>
      </c>
      <c r="AG324" s="189" t="s">
        <v>71</v>
      </c>
      <c r="AH324" s="160"/>
      <c r="AI324" s="175">
        <f t="shared" si="19"/>
        <v>44998</v>
      </c>
      <c r="AJ324" s="174"/>
      <c r="AK324" s="174"/>
      <c r="AL324" s="155"/>
      <c r="AM324" s="155"/>
      <c r="AN324" s="155"/>
      <c r="AO324" s="155"/>
      <c r="AP324" s="155"/>
      <c r="AQ324" s="155"/>
      <c r="AR324" s="155"/>
      <c r="AS324" s="155"/>
    </row>
    <row r="325" spans="1:45" customFormat="1" ht="15" x14ac:dyDescent="0.25">
      <c r="A325" s="189">
        <v>820002654</v>
      </c>
      <c r="B325" s="192" t="s">
        <v>472</v>
      </c>
      <c r="C325" s="193">
        <v>44908</v>
      </c>
      <c r="D325" s="194">
        <v>44075</v>
      </c>
      <c r="E325" s="194">
        <v>44895</v>
      </c>
      <c r="F325" s="156">
        <v>472147516</v>
      </c>
      <c r="G325" s="157">
        <v>17854</v>
      </c>
      <c r="H325" s="157">
        <v>0</v>
      </c>
      <c r="I325" s="157">
        <v>0</v>
      </c>
      <c r="J325" s="158">
        <v>27962377</v>
      </c>
      <c r="K325" s="158">
        <v>0</v>
      </c>
      <c r="L325" s="158">
        <v>5480056</v>
      </c>
      <c r="M325" s="158">
        <v>4454170</v>
      </c>
      <c r="N325" s="158">
        <v>0</v>
      </c>
      <c r="O325" s="158">
        <v>0</v>
      </c>
      <c r="P325" s="158">
        <v>0</v>
      </c>
      <c r="Q325" s="157">
        <v>5281156</v>
      </c>
      <c r="R325" s="158">
        <v>0</v>
      </c>
      <c r="S325" s="159">
        <v>14186908</v>
      </c>
      <c r="T325" s="158">
        <v>36201559</v>
      </c>
      <c r="U325" s="158">
        <v>0</v>
      </c>
      <c r="V325" s="158">
        <v>41466881</v>
      </c>
      <c r="W325" s="158">
        <v>337096555</v>
      </c>
      <c r="X325" s="155">
        <f t="shared" si="20"/>
        <v>0</v>
      </c>
      <c r="Y325" s="158">
        <v>0</v>
      </c>
      <c r="Z325" s="158">
        <v>0</v>
      </c>
      <c r="AA325" s="155">
        <v>0</v>
      </c>
      <c r="AB325" s="155">
        <f t="shared" si="18"/>
        <v>472147516</v>
      </c>
      <c r="AC325" s="167" t="s">
        <v>19</v>
      </c>
      <c r="AD325" s="162">
        <v>8201</v>
      </c>
      <c r="AE325" s="174" t="s">
        <v>124</v>
      </c>
      <c r="AF325" s="174">
        <v>2</v>
      </c>
      <c r="AG325" s="189" t="s">
        <v>71</v>
      </c>
      <c r="AH325" s="160"/>
      <c r="AI325" s="175">
        <f t="shared" si="19"/>
        <v>44998</v>
      </c>
      <c r="AJ325" s="174"/>
      <c r="AK325" s="174"/>
      <c r="AL325" s="155"/>
      <c r="AM325" s="155"/>
      <c r="AN325" s="155"/>
      <c r="AO325" s="155"/>
      <c r="AP325" s="155"/>
      <c r="AQ325" s="155"/>
      <c r="AR325" s="155"/>
      <c r="AS325" s="155"/>
    </row>
    <row r="326" spans="1:45" customFormat="1" ht="15" x14ac:dyDescent="0.25">
      <c r="A326" s="189">
        <v>891855039</v>
      </c>
      <c r="B326" s="192" t="s">
        <v>142</v>
      </c>
      <c r="C326" s="193">
        <v>44908</v>
      </c>
      <c r="D326" s="194">
        <v>42767</v>
      </c>
      <c r="E326" s="194">
        <v>44895</v>
      </c>
      <c r="F326" s="156">
        <v>1041229848</v>
      </c>
      <c r="G326" s="157">
        <v>247005</v>
      </c>
      <c r="H326" s="157">
        <v>0</v>
      </c>
      <c r="I326" s="157">
        <v>0</v>
      </c>
      <c r="J326" s="158">
        <v>606155190</v>
      </c>
      <c r="K326" s="158">
        <v>52743</v>
      </c>
      <c r="L326" s="158">
        <v>1080205</v>
      </c>
      <c r="M326" s="158">
        <v>1577749</v>
      </c>
      <c r="N326" s="158">
        <v>19707528</v>
      </c>
      <c r="O326" s="158">
        <v>0</v>
      </c>
      <c r="P326" s="158">
        <v>0</v>
      </c>
      <c r="Q326" s="157">
        <v>136834324</v>
      </c>
      <c r="R326" s="158">
        <v>0</v>
      </c>
      <c r="S326" s="159">
        <v>147553863</v>
      </c>
      <c r="T326" s="158">
        <v>17857300</v>
      </c>
      <c r="U326" s="158">
        <v>0</v>
      </c>
      <c r="V326" s="158">
        <v>8542443</v>
      </c>
      <c r="W326" s="158">
        <v>101621498</v>
      </c>
      <c r="X326" s="155">
        <f t="shared" si="20"/>
        <v>0</v>
      </c>
      <c r="Y326" s="158">
        <v>0</v>
      </c>
      <c r="Z326" s="158">
        <v>0</v>
      </c>
      <c r="AA326" s="155">
        <v>0</v>
      </c>
      <c r="AB326" s="155">
        <f t="shared" si="18"/>
        <v>1041229848</v>
      </c>
      <c r="AC326" s="167" t="s">
        <v>56</v>
      </c>
      <c r="AD326" s="162">
        <v>8193</v>
      </c>
      <c r="AE326" s="174" t="s">
        <v>124</v>
      </c>
      <c r="AF326" s="174">
        <v>2</v>
      </c>
      <c r="AG326" s="189" t="s">
        <v>71</v>
      </c>
      <c r="AH326" s="160"/>
      <c r="AI326" s="175">
        <f t="shared" si="19"/>
        <v>44998</v>
      </c>
      <c r="AJ326" s="174"/>
      <c r="AK326" s="174"/>
      <c r="AL326" s="155"/>
      <c r="AM326" s="155"/>
      <c r="AN326" s="155"/>
      <c r="AO326" s="155"/>
      <c r="AP326" s="155"/>
      <c r="AQ326" s="155"/>
      <c r="AR326" s="155"/>
      <c r="AS326" s="155"/>
    </row>
    <row r="327" spans="1:45" customFormat="1" ht="15" x14ac:dyDescent="0.25">
      <c r="A327" s="189">
        <v>900958564</v>
      </c>
      <c r="B327" s="192" t="s">
        <v>112</v>
      </c>
      <c r="C327" s="193">
        <v>44907</v>
      </c>
      <c r="D327" s="194">
        <v>42614</v>
      </c>
      <c r="E327" s="194">
        <v>44895</v>
      </c>
      <c r="F327" s="156">
        <v>5645817876</v>
      </c>
      <c r="G327" s="157">
        <v>327620565</v>
      </c>
      <c r="H327" s="157">
        <v>0</v>
      </c>
      <c r="I327" s="157">
        <v>0</v>
      </c>
      <c r="J327" s="158">
        <v>1739094300</v>
      </c>
      <c r="K327" s="158">
        <v>2333870</v>
      </c>
      <c r="L327" s="158">
        <v>23277932</v>
      </c>
      <c r="M327" s="158">
        <v>91002671</v>
      </c>
      <c r="N327" s="158">
        <v>7889694</v>
      </c>
      <c r="O327" s="158">
        <v>0</v>
      </c>
      <c r="P327" s="158">
        <v>0</v>
      </c>
      <c r="Q327" s="157">
        <v>491912931</v>
      </c>
      <c r="R327" s="158">
        <v>0</v>
      </c>
      <c r="S327" s="159">
        <v>484898943</v>
      </c>
      <c r="T327" s="158">
        <v>1840442467</v>
      </c>
      <c r="U327" s="158">
        <v>43801457</v>
      </c>
      <c r="V327" s="158">
        <v>139178981</v>
      </c>
      <c r="W327" s="158">
        <v>454364065</v>
      </c>
      <c r="X327" s="155">
        <f t="shared" si="20"/>
        <v>0</v>
      </c>
      <c r="Y327" s="158">
        <v>0</v>
      </c>
      <c r="Z327" s="158">
        <v>0</v>
      </c>
      <c r="AA327" s="155">
        <v>0</v>
      </c>
      <c r="AB327" s="155">
        <f t="shared" si="18"/>
        <v>5645817876</v>
      </c>
      <c r="AC327" s="167" t="s">
        <v>55</v>
      </c>
      <c r="AD327" s="162">
        <v>8188</v>
      </c>
      <c r="AE327" s="174" t="s">
        <v>124</v>
      </c>
      <c r="AF327" s="174">
        <v>2</v>
      </c>
      <c r="AG327" s="189" t="s">
        <v>71</v>
      </c>
      <c r="AH327" s="160"/>
      <c r="AI327" s="175">
        <f t="shared" si="19"/>
        <v>44997</v>
      </c>
      <c r="AJ327" s="174"/>
      <c r="AK327" s="174"/>
      <c r="AL327" s="155"/>
      <c r="AM327" s="155"/>
      <c r="AN327" s="155"/>
      <c r="AO327" s="155"/>
      <c r="AP327" s="155"/>
      <c r="AQ327" s="155"/>
      <c r="AR327" s="155"/>
      <c r="AS327" s="155"/>
    </row>
    <row r="328" spans="1:45" customFormat="1" ht="15" x14ac:dyDescent="0.25">
      <c r="A328" s="189">
        <v>900391619</v>
      </c>
      <c r="B328" s="192" t="s">
        <v>473</v>
      </c>
      <c r="C328" s="193">
        <v>44907</v>
      </c>
      <c r="D328" s="194">
        <v>44317</v>
      </c>
      <c r="E328" s="194">
        <v>44895</v>
      </c>
      <c r="F328" s="156">
        <v>216284027</v>
      </c>
      <c r="G328" s="157">
        <v>327412</v>
      </c>
      <c r="H328" s="157">
        <v>0</v>
      </c>
      <c r="I328" s="157">
        <v>0</v>
      </c>
      <c r="J328" s="158">
        <v>0</v>
      </c>
      <c r="K328" s="158">
        <v>0</v>
      </c>
      <c r="L328" s="158">
        <v>0</v>
      </c>
      <c r="M328" s="158">
        <v>0</v>
      </c>
      <c r="N328" s="158">
        <v>0</v>
      </c>
      <c r="O328" s="158">
        <v>0</v>
      </c>
      <c r="P328" s="158">
        <v>0</v>
      </c>
      <c r="Q328" s="157">
        <v>32445051</v>
      </c>
      <c r="R328" s="158">
        <v>0</v>
      </c>
      <c r="S328" s="159">
        <v>5073626</v>
      </c>
      <c r="T328" s="158">
        <v>31796445</v>
      </c>
      <c r="U328" s="158">
        <v>0</v>
      </c>
      <c r="V328" s="158">
        <v>114200305</v>
      </c>
      <c r="W328" s="158">
        <v>32441188</v>
      </c>
      <c r="X328" s="155">
        <f t="shared" si="20"/>
        <v>0</v>
      </c>
      <c r="Y328" s="158">
        <v>0</v>
      </c>
      <c r="Z328" s="158">
        <v>0</v>
      </c>
      <c r="AA328" s="155">
        <v>0</v>
      </c>
      <c r="AB328" s="155">
        <f t="shared" si="18"/>
        <v>216284027</v>
      </c>
      <c r="AC328" s="167" t="s">
        <v>19</v>
      </c>
      <c r="AD328" s="162">
        <v>8185</v>
      </c>
      <c r="AE328" s="174" t="s">
        <v>124</v>
      </c>
      <c r="AF328" s="174">
        <v>2</v>
      </c>
      <c r="AG328" s="189" t="s">
        <v>71</v>
      </c>
      <c r="AH328" s="160"/>
      <c r="AI328" s="175">
        <f t="shared" si="19"/>
        <v>44997</v>
      </c>
      <c r="AJ328" s="174"/>
      <c r="AK328" s="174"/>
      <c r="AL328" s="155"/>
      <c r="AM328" s="155"/>
      <c r="AN328" s="155"/>
      <c r="AO328" s="155"/>
      <c r="AP328" s="155"/>
      <c r="AQ328" s="155"/>
      <c r="AR328" s="155"/>
      <c r="AS328" s="155"/>
    </row>
    <row r="329" spans="1:45" customFormat="1" ht="15" x14ac:dyDescent="0.25">
      <c r="A329" s="189">
        <v>832010436</v>
      </c>
      <c r="B329" s="192" t="s">
        <v>474</v>
      </c>
      <c r="C329" s="193">
        <v>44907</v>
      </c>
      <c r="D329" s="194">
        <v>43831</v>
      </c>
      <c r="E329" s="194">
        <v>44895</v>
      </c>
      <c r="F329" s="156">
        <v>3169878040</v>
      </c>
      <c r="G329" s="157">
        <v>1299411</v>
      </c>
      <c r="H329" s="157">
        <v>0</v>
      </c>
      <c r="I329" s="157">
        <v>0</v>
      </c>
      <c r="J329" s="158">
        <v>1107443045</v>
      </c>
      <c r="K329" s="158">
        <v>16000</v>
      </c>
      <c r="L329" s="158">
        <v>0</v>
      </c>
      <c r="M329" s="158">
        <v>2154508</v>
      </c>
      <c r="N329" s="158">
        <v>346881778</v>
      </c>
      <c r="O329" s="158">
        <v>0</v>
      </c>
      <c r="P329" s="158">
        <v>508563</v>
      </c>
      <c r="Q329" s="157">
        <v>266997614</v>
      </c>
      <c r="R329" s="158">
        <v>0</v>
      </c>
      <c r="S329" s="159">
        <v>435642782</v>
      </c>
      <c r="T329" s="158">
        <v>584258495</v>
      </c>
      <c r="U329" s="158">
        <v>78036647</v>
      </c>
      <c r="V329" s="158">
        <v>43488827</v>
      </c>
      <c r="W329" s="158">
        <v>303150370</v>
      </c>
      <c r="X329" s="155">
        <f t="shared" si="20"/>
        <v>0</v>
      </c>
      <c r="Y329" s="158">
        <v>0</v>
      </c>
      <c r="Z329" s="158">
        <v>0</v>
      </c>
      <c r="AA329" s="155">
        <v>0</v>
      </c>
      <c r="AB329" s="155">
        <f t="shared" si="18"/>
        <v>3169878040</v>
      </c>
      <c r="AC329" s="167" t="s">
        <v>43</v>
      </c>
      <c r="AD329" s="162">
        <v>8174</v>
      </c>
      <c r="AE329" s="174" t="s">
        <v>124</v>
      </c>
      <c r="AF329" s="174">
        <v>2</v>
      </c>
      <c r="AG329" s="189" t="s">
        <v>71</v>
      </c>
      <c r="AH329" s="160"/>
      <c r="AI329" s="175">
        <f t="shared" si="19"/>
        <v>44997</v>
      </c>
      <c r="AJ329" s="174"/>
      <c r="AK329" s="174"/>
      <c r="AL329" s="155"/>
      <c r="AM329" s="155"/>
      <c r="AN329" s="155"/>
      <c r="AO329" s="155"/>
      <c r="AP329" s="155"/>
      <c r="AQ329" s="155"/>
      <c r="AR329" s="155"/>
      <c r="AS329" s="155"/>
    </row>
    <row r="330" spans="1:45" customFormat="1" ht="15" x14ac:dyDescent="0.25">
      <c r="A330" s="189">
        <v>900341526</v>
      </c>
      <c r="B330" s="192" t="s">
        <v>263</v>
      </c>
      <c r="C330" s="193">
        <v>44907</v>
      </c>
      <c r="D330" s="194">
        <v>43101</v>
      </c>
      <c r="E330" s="194">
        <v>44895</v>
      </c>
      <c r="F330" s="156">
        <v>940124564</v>
      </c>
      <c r="G330" s="157">
        <v>24076045</v>
      </c>
      <c r="H330" s="157">
        <v>0</v>
      </c>
      <c r="I330" s="157">
        <v>0</v>
      </c>
      <c r="J330" s="158">
        <v>137480431</v>
      </c>
      <c r="K330" s="158">
        <v>20792582</v>
      </c>
      <c r="L330" s="158">
        <v>84538708</v>
      </c>
      <c r="M330" s="158">
        <v>324246291</v>
      </c>
      <c r="N330" s="158">
        <v>30350569</v>
      </c>
      <c r="O330" s="158">
        <v>0</v>
      </c>
      <c r="P330" s="158">
        <v>0</v>
      </c>
      <c r="Q330" s="157">
        <v>26423536</v>
      </c>
      <c r="R330" s="158">
        <v>0</v>
      </c>
      <c r="S330" s="159">
        <v>37999660</v>
      </c>
      <c r="T330" s="158">
        <v>98887476</v>
      </c>
      <c r="U330" s="158">
        <v>0</v>
      </c>
      <c r="V330" s="158">
        <v>6176400</v>
      </c>
      <c r="W330" s="158">
        <v>149152866</v>
      </c>
      <c r="X330" s="155">
        <f t="shared" si="20"/>
        <v>0</v>
      </c>
      <c r="Y330" s="158">
        <v>0</v>
      </c>
      <c r="Z330" s="158">
        <v>0</v>
      </c>
      <c r="AA330" s="155">
        <v>0</v>
      </c>
      <c r="AB330" s="155">
        <f t="shared" si="18"/>
        <v>940124564</v>
      </c>
      <c r="AC330" s="167" t="s">
        <v>43</v>
      </c>
      <c r="AD330" s="162">
        <v>8169</v>
      </c>
      <c r="AE330" s="174" t="s">
        <v>124</v>
      </c>
      <c r="AF330" s="174">
        <v>2</v>
      </c>
      <c r="AG330" s="189" t="s">
        <v>71</v>
      </c>
      <c r="AH330" s="160"/>
      <c r="AI330" s="175">
        <f t="shared" si="19"/>
        <v>44997</v>
      </c>
      <c r="AJ330" s="174"/>
      <c r="AK330" s="174"/>
      <c r="AL330" s="155"/>
      <c r="AM330" s="155"/>
      <c r="AN330" s="155"/>
      <c r="AO330" s="155"/>
      <c r="AP330" s="155"/>
      <c r="AQ330" s="155"/>
      <c r="AR330" s="155"/>
      <c r="AS330" s="155"/>
    </row>
    <row r="331" spans="1:45" customFormat="1" ht="15" x14ac:dyDescent="0.25">
      <c r="A331" s="189">
        <v>900361147</v>
      </c>
      <c r="B331" s="192" t="s">
        <v>475</v>
      </c>
      <c r="C331" s="193">
        <v>44907</v>
      </c>
      <c r="D331" s="194">
        <v>44105</v>
      </c>
      <c r="E331" s="194">
        <v>44895</v>
      </c>
      <c r="F331" s="156">
        <v>249713168</v>
      </c>
      <c r="G331" s="157">
        <v>0</v>
      </c>
      <c r="H331" s="157">
        <v>0</v>
      </c>
      <c r="I331" s="157">
        <v>0</v>
      </c>
      <c r="J331" s="158">
        <v>23471775</v>
      </c>
      <c r="K331" s="158">
        <v>0</v>
      </c>
      <c r="L331" s="158">
        <v>0</v>
      </c>
      <c r="M331" s="158">
        <v>0</v>
      </c>
      <c r="N331" s="158">
        <v>0</v>
      </c>
      <c r="O331" s="158">
        <v>0</v>
      </c>
      <c r="P331" s="158">
        <v>0</v>
      </c>
      <c r="Q331" s="157">
        <v>21376461</v>
      </c>
      <c r="R331" s="158">
        <v>0</v>
      </c>
      <c r="S331" s="159">
        <v>44390053</v>
      </c>
      <c r="T331" s="158">
        <v>103182918</v>
      </c>
      <c r="U331" s="158">
        <v>0</v>
      </c>
      <c r="V331" s="158">
        <v>51829135</v>
      </c>
      <c r="W331" s="158">
        <v>5462826</v>
      </c>
      <c r="X331" s="155">
        <f t="shared" si="20"/>
        <v>0</v>
      </c>
      <c r="Y331" s="158">
        <v>0</v>
      </c>
      <c r="Z331" s="158">
        <v>0</v>
      </c>
      <c r="AA331" s="155">
        <v>0</v>
      </c>
      <c r="AB331" s="155">
        <f t="shared" si="18"/>
        <v>249713168</v>
      </c>
      <c r="AC331" s="167" t="s">
        <v>19</v>
      </c>
      <c r="AD331" s="162">
        <v>8158</v>
      </c>
      <c r="AE331" s="174" t="s">
        <v>124</v>
      </c>
      <c r="AF331" s="174">
        <v>2</v>
      </c>
      <c r="AG331" s="189" t="s">
        <v>71</v>
      </c>
      <c r="AH331" s="160"/>
      <c r="AI331" s="175">
        <f t="shared" si="19"/>
        <v>44997</v>
      </c>
      <c r="AJ331" s="174"/>
      <c r="AK331" s="174"/>
      <c r="AL331" s="155"/>
      <c r="AM331" s="155"/>
      <c r="AN331" s="155"/>
      <c r="AO331" s="155"/>
      <c r="AP331" s="155"/>
      <c r="AQ331" s="155"/>
      <c r="AR331" s="155"/>
      <c r="AS331" s="155"/>
    </row>
    <row r="332" spans="1:45" customFormat="1" ht="15" x14ac:dyDescent="0.25">
      <c r="A332" s="189">
        <v>890400693</v>
      </c>
      <c r="B332" s="192" t="s">
        <v>476</v>
      </c>
      <c r="C332" s="193">
        <v>44907</v>
      </c>
      <c r="D332" s="194">
        <v>42430</v>
      </c>
      <c r="E332" s="194">
        <v>44895</v>
      </c>
      <c r="F332" s="156">
        <v>3449554560</v>
      </c>
      <c r="G332" s="157">
        <v>78308362</v>
      </c>
      <c r="H332" s="157">
        <v>0</v>
      </c>
      <c r="I332" s="157">
        <v>0</v>
      </c>
      <c r="J332" s="158">
        <v>955881026</v>
      </c>
      <c r="K332" s="158">
        <v>0</v>
      </c>
      <c r="L332" s="158">
        <v>69719986</v>
      </c>
      <c r="M332" s="158">
        <v>103433208</v>
      </c>
      <c r="N332" s="158">
        <v>2315205</v>
      </c>
      <c r="O332" s="158">
        <v>0</v>
      </c>
      <c r="P332" s="158">
        <v>0</v>
      </c>
      <c r="Q332" s="157">
        <v>771366503</v>
      </c>
      <c r="R332" s="158">
        <v>14949</v>
      </c>
      <c r="S332" s="159">
        <v>434485724</v>
      </c>
      <c r="T332" s="158">
        <v>139875304</v>
      </c>
      <c r="U332" s="158">
        <v>0</v>
      </c>
      <c r="V332" s="158">
        <v>7420363</v>
      </c>
      <c r="W332" s="158">
        <v>886733930</v>
      </c>
      <c r="X332" s="155">
        <f t="shared" si="20"/>
        <v>0</v>
      </c>
      <c r="Y332" s="158">
        <v>0</v>
      </c>
      <c r="Z332" s="158">
        <v>0</v>
      </c>
      <c r="AA332" s="155">
        <v>0</v>
      </c>
      <c r="AB332" s="155">
        <f t="shared" si="18"/>
        <v>3449554560</v>
      </c>
      <c r="AC332" s="167" t="s">
        <v>41</v>
      </c>
      <c r="AD332" s="162">
        <v>8155</v>
      </c>
      <c r="AE332" s="174" t="s">
        <v>124</v>
      </c>
      <c r="AF332" s="174">
        <v>2</v>
      </c>
      <c r="AG332" s="189" t="s">
        <v>71</v>
      </c>
      <c r="AH332" s="160"/>
      <c r="AI332" s="175">
        <f t="shared" si="19"/>
        <v>44997</v>
      </c>
      <c r="AJ332" s="174"/>
      <c r="AK332" s="174"/>
      <c r="AL332" s="155"/>
      <c r="AM332" s="155"/>
      <c r="AN332" s="155"/>
      <c r="AO332" s="155"/>
      <c r="AP332" s="155"/>
      <c r="AQ332" s="155"/>
      <c r="AR332" s="155"/>
      <c r="AS332" s="155"/>
    </row>
    <row r="333" spans="1:45" customFormat="1" ht="15" x14ac:dyDescent="0.25">
      <c r="A333" s="189">
        <v>891701664</v>
      </c>
      <c r="B333" s="192" t="s">
        <v>477</v>
      </c>
      <c r="C333" s="193">
        <v>44904</v>
      </c>
      <c r="D333" s="194">
        <v>43831</v>
      </c>
      <c r="E333" s="194">
        <v>44865</v>
      </c>
      <c r="F333" s="156">
        <v>4624498776</v>
      </c>
      <c r="G333" s="157">
        <v>0</v>
      </c>
      <c r="H333" s="157">
        <v>0</v>
      </c>
      <c r="I333" s="157">
        <v>0</v>
      </c>
      <c r="J333" s="158">
        <v>1076283474</v>
      </c>
      <c r="K333" s="158">
        <v>0</v>
      </c>
      <c r="L333" s="158">
        <v>104870</v>
      </c>
      <c r="M333" s="158">
        <v>10550719</v>
      </c>
      <c r="N333" s="158">
        <v>1029423</v>
      </c>
      <c r="O333" s="158">
        <v>0</v>
      </c>
      <c r="P333" s="158">
        <v>796866</v>
      </c>
      <c r="Q333" s="157">
        <v>742581810</v>
      </c>
      <c r="R333" s="158">
        <v>0</v>
      </c>
      <c r="S333" s="159">
        <v>328750090</v>
      </c>
      <c r="T333" s="158">
        <v>830949474</v>
      </c>
      <c r="U333" s="158">
        <v>0</v>
      </c>
      <c r="V333" s="158">
        <v>12111720</v>
      </c>
      <c r="W333" s="158">
        <v>1621340330</v>
      </c>
      <c r="X333" s="155">
        <f t="shared" si="20"/>
        <v>0</v>
      </c>
      <c r="Y333" s="158">
        <v>0</v>
      </c>
      <c r="Z333" s="158">
        <v>0</v>
      </c>
      <c r="AA333" s="155">
        <v>0</v>
      </c>
      <c r="AB333" s="155">
        <f t="shared" si="18"/>
        <v>4624498776</v>
      </c>
      <c r="AC333" s="167" t="s">
        <v>41</v>
      </c>
      <c r="AD333" s="162">
        <v>8124</v>
      </c>
      <c r="AE333" s="174" t="s">
        <v>124</v>
      </c>
      <c r="AF333" s="174">
        <v>2</v>
      </c>
      <c r="AG333" s="189" t="s">
        <v>71</v>
      </c>
      <c r="AH333" s="160"/>
      <c r="AI333" s="175">
        <f t="shared" si="19"/>
        <v>44994</v>
      </c>
      <c r="AJ333" s="174"/>
      <c r="AK333" s="174"/>
      <c r="AL333" s="155"/>
      <c r="AM333" s="155"/>
      <c r="AN333" s="155"/>
      <c r="AO333" s="155"/>
      <c r="AP333" s="155"/>
      <c r="AQ333" s="155"/>
      <c r="AR333" s="155"/>
      <c r="AS333" s="155"/>
    </row>
    <row r="334" spans="1:45" customFormat="1" ht="15" x14ac:dyDescent="0.25">
      <c r="A334" s="189">
        <v>800119574</v>
      </c>
      <c r="B334" s="192" t="s">
        <v>478</v>
      </c>
      <c r="C334" s="193">
        <v>44904</v>
      </c>
      <c r="D334" s="194">
        <v>44044</v>
      </c>
      <c r="E334" s="194">
        <v>44865</v>
      </c>
      <c r="F334" s="156">
        <v>108106297</v>
      </c>
      <c r="G334" s="157">
        <v>1188961</v>
      </c>
      <c r="H334" s="157">
        <v>0</v>
      </c>
      <c r="I334" s="157">
        <v>0</v>
      </c>
      <c r="J334" s="158">
        <v>47205637</v>
      </c>
      <c r="K334" s="158">
        <v>0</v>
      </c>
      <c r="L334" s="158">
        <v>0</v>
      </c>
      <c r="M334" s="158">
        <v>126126</v>
      </c>
      <c r="N334" s="158">
        <v>0</v>
      </c>
      <c r="O334" s="158">
        <v>0</v>
      </c>
      <c r="P334" s="158">
        <v>0</v>
      </c>
      <c r="Q334" s="157">
        <v>1828659</v>
      </c>
      <c r="R334" s="158">
        <v>0</v>
      </c>
      <c r="S334" s="159">
        <v>15304128</v>
      </c>
      <c r="T334" s="158">
        <v>15388619</v>
      </c>
      <c r="U334" s="158">
        <v>0</v>
      </c>
      <c r="V334" s="158">
        <v>1262853</v>
      </c>
      <c r="W334" s="158">
        <v>25801314</v>
      </c>
      <c r="X334" s="155">
        <f t="shared" si="20"/>
        <v>0</v>
      </c>
      <c r="Y334" s="158">
        <v>0</v>
      </c>
      <c r="Z334" s="158">
        <v>0</v>
      </c>
      <c r="AA334" s="155">
        <v>0</v>
      </c>
      <c r="AB334" s="155">
        <f t="shared" si="18"/>
        <v>108106297</v>
      </c>
      <c r="AC334" s="167" t="s">
        <v>19</v>
      </c>
      <c r="AD334" s="162">
        <v>8118</v>
      </c>
      <c r="AE334" s="174" t="s">
        <v>124</v>
      </c>
      <c r="AF334" s="174">
        <v>2</v>
      </c>
      <c r="AG334" s="189" t="s">
        <v>71</v>
      </c>
      <c r="AH334" s="160"/>
      <c r="AI334" s="175">
        <f t="shared" si="19"/>
        <v>44994</v>
      </c>
      <c r="AJ334" s="174"/>
      <c r="AK334" s="174"/>
      <c r="AL334" s="155"/>
      <c r="AM334" s="155"/>
      <c r="AN334" s="155"/>
      <c r="AO334" s="155"/>
      <c r="AP334" s="155"/>
      <c r="AQ334" s="155"/>
      <c r="AR334" s="155"/>
      <c r="AS334" s="155"/>
    </row>
    <row r="335" spans="1:45" customFormat="1" ht="15" x14ac:dyDescent="0.25">
      <c r="A335" s="189">
        <v>900235279</v>
      </c>
      <c r="B335" s="192" t="s">
        <v>479</v>
      </c>
      <c r="C335" s="193">
        <v>44904</v>
      </c>
      <c r="D335" s="194">
        <v>44378</v>
      </c>
      <c r="E335" s="194">
        <v>44742</v>
      </c>
      <c r="F335" s="156">
        <v>59721384</v>
      </c>
      <c r="G335" s="157">
        <v>48664</v>
      </c>
      <c r="H335" s="157">
        <v>0</v>
      </c>
      <c r="I335" s="157">
        <v>0</v>
      </c>
      <c r="J335" s="158">
        <v>0</v>
      </c>
      <c r="K335" s="158">
        <v>0</v>
      </c>
      <c r="L335" s="158">
        <v>0</v>
      </c>
      <c r="M335" s="158">
        <v>12281</v>
      </c>
      <c r="N335" s="158">
        <v>0</v>
      </c>
      <c r="O335" s="158">
        <v>0</v>
      </c>
      <c r="P335" s="158">
        <v>0</v>
      </c>
      <c r="Q335" s="157">
        <v>0</v>
      </c>
      <c r="R335" s="158">
        <v>0</v>
      </c>
      <c r="S335" s="159">
        <v>2731053</v>
      </c>
      <c r="T335" s="158">
        <v>11704936</v>
      </c>
      <c r="U335" s="158">
        <v>0</v>
      </c>
      <c r="V335" s="158">
        <v>17532991</v>
      </c>
      <c r="W335" s="158">
        <v>27691459</v>
      </c>
      <c r="X335" s="155">
        <f t="shared" si="20"/>
        <v>0</v>
      </c>
      <c r="Y335" s="158">
        <v>0</v>
      </c>
      <c r="Z335" s="158">
        <v>0</v>
      </c>
      <c r="AA335" s="155">
        <v>0</v>
      </c>
      <c r="AB335" s="155">
        <f t="shared" si="18"/>
        <v>59721384</v>
      </c>
      <c r="AC335" s="167" t="s">
        <v>19</v>
      </c>
      <c r="AD335" s="162">
        <v>8115</v>
      </c>
      <c r="AE335" s="174" t="s">
        <v>124</v>
      </c>
      <c r="AF335" s="174">
        <v>2</v>
      </c>
      <c r="AG335" s="189" t="s">
        <v>71</v>
      </c>
      <c r="AH335" s="160"/>
      <c r="AI335" s="175">
        <f t="shared" si="19"/>
        <v>44994</v>
      </c>
      <c r="AJ335" s="174"/>
      <c r="AK335" s="174"/>
      <c r="AL335" s="155"/>
      <c r="AM335" s="155"/>
      <c r="AN335" s="155"/>
      <c r="AO335" s="155"/>
      <c r="AP335" s="155"/>
      <c r="AQ335" s="155"/>
      <c r="AR335" s="155"/>
      <c r="AS335" s="155"/>
    </row>
    <row r="336" spans="1:45" customFormat="1" ht="15" x14ac:dyDescent="0.25">
      <c r="A336" s="189">
        <v>891200274</v>
      </c>
      <c r="B336" s="192" t="s">
        <v>480</v>
      </c>
      <c r="C336" s="193">
        <v>44904</v>
      </c>
      <c r="D336" s="194">
        <v>44317</v>
      </c>
      <c r="E336" s="194">
        <v>44865</v>
      </c>
      <c r="F336" s="156">
        <v>30813564</v>
      </c>
      <c r="G336" s="157">
        <v>0</v>
      </c>
      <c r="H336" s="157">
        <v>0</v>
      </c>
      <c r="I336" s="157">
        <v>0</v>
      </c>
      <c r="J336" s="158">
        <v>21569927</v>
      </c>
      <c r="K336" s="158">
        <v>0</v>
      </c>
      <c r="L336" s="158">
        <v>0</v>
      </c>
      <c r="M336" s="158">
        <v>25754</v>
      </c>
      <c r="N336" s="158">
        <v>0</v>
      </c>
      <c r="O336" s="158">
        <v>0</v>
      </c>
      <c r="P336" s="158">
        <v>0</v>
      </c>
      <c r="Q336" s="157">
        <v>0</v>
      </c>
      <c r="R336" s="158">
        <v>0</v>
      </c>
      <c r="S336" s="159">
        <v>7298199</v>
      </c>
      <c r="T336" s="158">
        <v>0</v>
      </c>
      <c r="U336" s="158">
        <v>0</v>
      </c>
      <c r="V336" s="158">
        <v>0</v>
      </c>
      <c r="W336" s="158">
        <v>1919684</v>
      </c>
      <c r="X336" s="155">
        <f t="shared" si="20"/>
        <v>0</v>
      </c>
      <c r="Y336" s="158">
        <v>0</v>
      </c>
      <c r="Z336" s="158">
        <v>0</v>
      </c>
      <c r="AA336" s="155">
        <v>0</v>
      </c>
      <c r="AB336" s="155">
        <f t="shared" si="18"/>
        <v>30813564</v>
      </c>
      <c r="AC336" s="167" t="s">
        <v>56</v>
      </c>
      <c r="AD336" s="162">
        <v>8111</v>
      </c>
      <c r="AE336" s="174" t="s">
        <v>124</v>
      </c>
      <c r="AF336" s="174">
        <v>2</v>
      </c>
      <c r="AG336" s="189" t="s">
        <v>71</v>
      </c>
      <c r="AH336" s="160"/>
      <c r="AI336" s="175">
        <f t="shared" si="19"/>
        <v>44994</v>
      </c>
      <c r="AJ336" s="174"/>
      <c r="AK336" s="174"/>
      <c r="AL336" s="155"/>
      <c r="AM336" s="155"/>
      <c r="AN336" s="155"/>
      <c r="AO336" s="155"/>
      <c r="AP336" s="155"/>
      <c r="AQ336" s="155"/>
      <c r="AR336" s="155"/>
      <c r="AS336" s="155"/>
    </row>
    <row r="337" spans="1:45" customFormat="1" ht="15" x14ac:dyDescent="0.25">
      <c r="A337" s="189">
        <v>860076321</v>
      </c>
      <c r="B337" s="192" t="s">
        <v>481</v>
      </c>
      <c r="C337" s="193">
        <v>44904</v>
      </c>
      <c r="D337" s="194">
        <v>43862</v>
      </c>
      <c r="E337" s="194">
        <v>44865</v>
      </c>
      <c r="F337" s="156">
        <v>55541032</v>
      </c>
      <c r="G337" s="157">
        <v>0</v>
      </c>
      <c r="H337" s="157">
        <v>0</v>
      </c>
      <c r="I337" s="157">
        <v>0</v>
      </c>
      <c r="J337" s="158">
        <v>23150663</v>
      </c>
      <c r="K337" s="158">
        <v>0</v>
      </c>
      <c r="L337" s="158">
        <v>320000</v>
      </c>
      <c r="M337" s="158">
        <v>0</v>
      </c>
      <c r="N337" s="158">
        <v>0</v>
      </c>
      <c r="O337" s="158">
        <v>0</v>
      </c>
      <c r="P337" s="158">
        <v>0</v>
      </c>
      <c r="Q337" s="157">
        <v>393322</v>
      </c>
      <c r="R337" s="158">
        <v>170792</v>
      </c>
      <c r="S337" s="159">
        <v>11186469</v>
      </c>
      <c r="T337" s="158">
        <v>7204882</v>
      </c>
      <c r="U337" s="158">
        <v>0</v>
      </c>
      <c r="V337" s="158">
        <v>0</v>
      </c>
      <c r="W337" s="158">
        <v>13114904</v>
      </c>
      <c r="X337" s="155">
        <f t="shared" si="20"/>
        <v>0</v>
      </c>
      <c r="Y337" s="158">
        <v>0</v>
      </c>
      <c r="Z337" s="158">
        <v>0</v>
      </c>
      <c r="AA337" s="155">
        <v>0</v>
      </c>
      <c r="AB337" s="155">
        <f t="shared" si="18"/>
        <v>55541032</v>
      </c>
      <c r="AC337" s="167" t="s">
        <v>19</v>
      </c>
      <c r="AD337" s="162">
        <v>8110</v>
      </c>
      <c r="AE337" s="174" t="s">
        <v>124</v>
      </c>
      <c r="AF337" s="174">
        <v>2</v>
      </c>
      <c r="AG337" s="189" t="s">
        <v>71</v>
      </c>
      <c r="AH337" s="160"/>
      <c r="AI337" s="175">
        <f t="shared" si="19"/>
        <v>44994</v>
      </c>
      <c r="AJ337" s="174"/>
      <c r="AK337" s="174"/>
      <c r="AL337" s="155"/>
      <c r="AM337" s="155"/>
      <c r="AN337" s="155"/>
      <c r="AO337" s="155"/>
      <c r="AP337" s="155"/>
      <c r="AQ337" s="155"/>
      <c r="AR337" s="155"/>
      <c r="AS337" s="155"/>
    </row>
    <row r="338" spans="1:45" customFormat="1" ht="15" x14ac:dyDescent="0.25">
      <c r="A338" s="189">
        <v>89020546</v>
      </c>
      <c r="B338" s="192" t="s">
        <v>482</v>
      </c>
      <c r="C338" s="193">
        <v>44904</v>
      </c>
      <c r="D338" s="194">
        <v>42401</v>
      </c>
      <c r="E338" s="194">
        <v>44865</v>
      </c>
      <c r="F338" s="156">
        <v>116386993</v>
      </c>
      <c r="G338" s="157">
        <v>0</v>
      </c>
      <c r="H338" s="157">
        <v>0</v>
      </c>
      <c r="I338" s="157">
        <v>0</v>
      </c>
      <c r="J338" s="158">
        <v>10963125</v>
      </c>
      <c r="K338" s="158">
        <v>0</v>
      </c>
      <c r="L338" s="158">
        <v>0</v>
      </c>
      <c r="M338" s="158">
        <v>0</v>
      </c>
      <c r="N338" s="158">
        <v>404160</v>
      </c>
      <c r="O338" s="158">
        <v>0</v>
      </c>
      <c r="P338" s="158">
        <v>0</v>
      </c>
      <c r="Q338" s="157">
        <v>4935948</v>
      </c>
      <c r="R338" s="158">
        <v>0</v>
      </c>
      <c r="S338" s="159">
        <v>2532449</v>
      </c>
      <c r="T338" s="158">
        <v>3219019</v>
      </c>
      <c r="U338" s="158">
        <v>0</v>
      </c>
      <c r="V338" s="158">
        <v>9201368</v>
      </c>
      <c r="W338" s="158">
        <v>85130924</v>
      </c>
      <c r="X338" s="155">
        <f t="shared" si="20"/>
        <v>0</v>
      </c>
      <c r="Y338" s="158">
        <v>0</v>
      </c>
      <c r="Z338" s="158">
        <v>0</v>
      </c>
      <c r="AA338" s="155">
        <v>0</v>
      </c>
      <c r="AB338" s="155">
        <f t="shared" si="18"/>
        <v>116386993</v>
      </c>
      <c r="AC338" s="167" t="s">
        <v>56</v>
      </c>
      <c r="AD338" s="162">
        <v>8104</v>
      </c>
      <c r="AE338" s="174" t="s">
        <v>124</v>
      </c>
      <c r="AF338" s="174">
        <v>2</v>
      </c>
      <c r="AG338" s="189" t="s">
        <v>71</v>
      </c>
      <c r="AH338" s="160"/>
      <c r="AI338" s="175">
        <f t="shared" si="19"/>
        <v>44994</v>
      </c>
      <c r="AJ338" s="174"/>
      <c r="AK338" s="174"/>
      <c r="AL338" s="155"/>
      <c r="AM338" s="155"/>
      <c r="AN338" s="155"/>
      <c r="AO338" s="155"/>
      <c r="AP338" s="155"/>
      <c r="AQ338" s="155"/>
      <c r="AR338" s="155"/>
      <c r="AS338" s="155"/>
    </row>
    <row r="339" spans="1:45" customFormat="1" ht="15" x14ac:dyDescent="0.25">
      <c r="A339" s="189">
        <v>900580962</v>
      </c>
      <c r="B339" s="192" t="s">
        <v>483</v>
      </c>
      <c r="C339" s="193">
        <v>44902</v>
      </c>
      <c r="D339" s="194">
        <v>44256</v>
      </c>
      <c r="E339" s="194">
        <v>44865</v>
      </c>
      <c r="F339" s="156">
        <v>2149352509</v>
      </c>
      <c r="G339" s="157">
        <v>2805603</v>
      </c>
      <c r="H339" s="157">
        <v>0</v>
      </c>
      <c r="I339" s="157">
        <v>0</v>
      </c>
      <c r="J339" s="158">
        <v>120315304</v>
      </c>
      <c r="K339" s="158">
        <v>0</v>
      </c>
      <c r="L339" s="158">
        <v>10071615</v>
      </c>
      <c r="M339" s="158">
        <v>59865205</v>
      </c>
      <c r="N339" s="158">
        <v>0</v>
      </c>
      <c r="O339" s="158">
        <v>677168</v>
      </c>
      <c r="P339" s="158">
        <v>0</v>
      </c>
      <c r="Q339" s="157">
        <v>850222042</v>
      </c>
      <c r="R339" s="158">
        <v>0</v>
      </c>
      <c r="S339" s="159">
        <v>40267325</v>
      </c>
      <c r="T339" s="158">
        <v>55743130</v>
      </c>
      <c r="U339" s="158">
        <v>38338499</v>
      </c>
      <c r="V339" s="158">
        <v>130902712</v>
      </c>
      <c r="W339" s="158">
        <v>840143906</v>
      </c>
      <c r="X339" s="155">
        <f t="shared" si="20"/>
        <v>0</v>
      </c>
      <c r="Y339" s="158">
        <v>0</v>
      </c>
      <c r="Z339" s="158">
        <v>0</v>
      </c>
      <c r="AA339" s="155">
        <v>0</v>
      </c>
      <c r="AB339" s="155">
        <f t="shared" si="18"/>
        <v>2149352509</v>
      </c>
      <c r="AC339" s="167" t="s">
        <v>19</v>
      </c>
      <c r="AD339" s="162">
        <v>8100</v>
      </c>
      <c r="AE339" s="174" t="s">
        <v>124</v>
      </c>
      <c r="AF339" s="174">
        <v>2</v>
      </c>
      <c r="AG339" s="189" t="s">
        <v>71</v>
      </c>
      <c r="AH339" s="160"/>
      <c r="AI339" s="175">
        <f t="shared" si="19"/>
        <v>44992</v>
      </c>
      <c r="AJ339" s="174"/>
      <c r="AK339" s="174"/>
      <c r="AL339" s="155"/>
      <c r="AM339" s="155"/>
      <c r="AN339" s="155"/>
      <c r="AO339" s="155"/>
      <c r="AP339" s="155"/>
      <c r="AQ339" s="155"/>
      <c r="AR339" s="155"/>
      <c r="AS339" s="155"/>
    </row>
    <row r="340" spans="1:45" customFormat="1" ht="15" x14ac:dyDescent="0.25">
      <c r="A340" s="189">
        <v>800077052</v>
      </c>
      <c r="B340" s="192" t="s">
        <v>484</v>
      </c>
      <c r="C340" s="193">
        <v>44902</v>
      </c>
      <c r="D340" s="194">
        <v>44774</v>
      </c>
      <c r="E340" s="194">
        <v>44865</v>
      </c>
      <c r="F340" s="156">
        <v>12882924</v>
      </c>
      <c r="G340" s="157">
        <v>0</v>
      </c>
      <c r="H340" s="157">
        <v>0</v>
      </c>
      <c r="I340" s="157">
        <v>0</v>
      </c>
      <c r="J340" s="158">
        <v>0</v>
      </c>
      <c r="K340" s="158">
        <v>0</v>
      </c>
      <c r="L340" s="158">
        <v>0</v>
      </c>
      <c r="M340" s="158">
        <v>5978205</v>
      </c>
      <c r="N340" s="158">
        <v>0</v>
      </c>
      <c r="O340" s="158">
        <v>0</v>
      </c>
      <c r="P340" s="158">
        <v>0</v>
      </c>
      <c r="Q340" s="157">
        <v>2197154</v>
      </c>
      <c r="R340" s="158">
        <v>0</v>
      </c>
      <c r="S340" s="159">
        <v>417676</v>
      </c>
      <c r="T340" s="158">
        <v>2097154</v>
      </c>
      <c r="U340" s="158">
        <v>0</v>
      </c>
      <c r="V340" s="158">
        <v>0</v>
      </c>
      <c r="W340" s="158">
        <v>2192735</v>
      </c>
      <c r="X340" s="155">
        <f t="shared" si="20"/>
        <v>0</v>
      </c>
      <c r="Y340" s="158">
        <v>0</v>
      </c>
      <c r="Z340" s="158">
        <v>0</v>
      </c>
      <c r="AA340" s="155">
        <v>0</v>
      </c>
      <c r="AB340" s="155">
        <f t="shared" si="18"/>
        <v>12882924</v>
      </c>
      <c r="AC340" s="167" t="s">
        <v>19</v>
      </c>
      <c r="AD340" s="162">
        <v>8095</v>
      </c>
      <c r="AE340" s="174" t="s">
        <v>124</v>
      </c>
      <c r="AF340" s="174">
        <v>2</v>
      </c>
      <c r="AG340" s="189" t="s">
        <v>71</v>
      </c>
      <c r="AH340" s="160"/>
      <c r="AI340" s="175">
        <f t="shared" si="19"/>
        <v>44992</v>
      </c>
      <c r="AJ340" s="174"/>
      <c r="AK340" s="174"/>
      <c r="AL340" s="155"/>
      <c r="AM340" s="155"/>
      <c r="AN340" s="155"/>
      <c r="AO340" s="155"/>
      <c r="AP340" s="155"/>
      <c r="AQ340" s="155"/>
      <c r="AR340" s="155"/>
      <c r="AS340" s="155"/>
    </row>
    <row r="341" spans="1:45" customFormat="1" ht="15" x14ac:dyDescent="0.25">
      <c r="A341" s="189">
        <v>890100275</v>
      </c>
      <c r="B341" s="192" t="s">
        <v>485</v>
      </c>
      <c r="C341" s="193">
        <v>44902</v>
      </c>
      <c r="D341" s="194">
        <v>44682</v>
      </c>
      <c r="E341" s="194">
        <v>44865</v>
      </c>
      <c r="F341" s="156">
        <v>745065</v>
      </c>
      <c r="G341" s="157">
        <v>0</v>
      </c>
      <c r="H341" s="157">
        <v>0</v>
      </c>
      <c r="I341" s="157">
        <v>0</v>
      </c>
      <c r="J341" s="158">
        <v>98100</v>
      </c>
      <c r="K341" s="158">
        <v>0</v>
      </c>
      <c r="L341" s="158">
        <v>0</v>
      </c>
      <c r="M341" s="158">
        <v>0</v>
      </c>
      <c r="N341" s="158">
        <v>0</v>
      </c>
      <c r="O341" s="158">
        <v>0</v>
      </c>
      <c r="P341" s="158">
        <v>0</v>
      </c>
      <c r="Q341" s="157">
        <v>0</v>
      </c>
      <c r="R341" s="158">
        <v>0</v>
      </c>
      <c r="S341" s="159">
        <v>178109</v>
      </c>
      <c r="T341" s="158">
        <v>221774</v>
      </c>
      <c r="U341" s="158">
        <v>0</v>
      </c>
      <c r="V341" s="158">
        <v>0</v>
      </c>
      <c r="W341" s="158">
        <v>247082</v>
      </c>
      <c r="X341" s="155">
        <f t="shared" si="20"/>
        <v>0</v>
      </c>
      <c r="Y341" s="158">
        <v>0</v>
      </c>
      <c r="Z341" s="158">
        <v>0</v>
      </c>
      <c r="AA341" s="155">
        <v>0</v>
      </c>
      <c r="AB341" s="155">
        <f t="shared" si="18"/>
        <v>745065</v>
      </c>
      <c r="AC341" s="167" t="s">
        <v>19</v>
      </c>
      <c r="AD341" s="162">
        <v>8093</v>
      </c>
      <c r="AE341" s="174" t="s">
        <v>124</v>
      </c>
      <c r="AF341" s="174">
        <v>2</v>
      </c>
      <c r="AG341" s="189" t="s">
        <v>71</v>
      </c>
      <c r="AH341" s="160"/>
      <c r="AI341" s="175">
        <f t="shared" si="19"/>
        <v>44992</v>
      </c>
      <c r="AJ341" s="174"/>
      <c r="AK341" s="174"/>
      <c r="AL341" s="155"/>
      <c r="AM341" s="155"/>
      <c r="AN341" s="155"/>
      <c r="AO341" s="155"/>
      <c r="AP341" s="155"/>
      <c r="AQ341" s="155"/>
      <c r="AR341" s="155"/>
      <c r="AS341" s="155"/>
    </row>
    <row r="342" spans="1:45" customFormat="1" ht="15" x14ac:dyDescent="0.25">
      <c r="A342" s="189">
        <v>830504400</v>
      </c>
      <c r="B342" s="192" t="s">
        <v>486</v>
      </c>
      <c r="C342" s="193">
        <v>44902</v>
      </c>
      <c r="D342" s="194">
        <v>44287</v>
      </c>
      <c r="E342" s="194">
        <v>44895</v>
      </c>
      <c r="F342" s="156">
        <v>369344092</v>
      </c>
      <c r="G342" s="157">
        <v>3962749</v>
      </c>
      <c r="H342" s="157">
        <v>0</v>
      </c>
      <c r="I342" s="157">
        <v>0</v>
      </c>
      <c r="J342" s="158">
        <v>5904648</v>
      </c>
      <c r="K342" s="158">
        <v>0</v>
      </c>
      <c r="L342" s="158">
        <v>0</v>
      </c>
      <c r="M342" s="158">
        <v>0</v>
      </c>
      <c r="N342" s="158">
        <v>0</v>
      </c>
      <c r="O342" s="158">
        <v>0</v>
      </c>
      <c r="P342" s="158">
        <v>0</v>
      </c>
      <c r="Q342" s="157">
        <v>2010800</v>
      </c>
      <c r="R342" s="158">
        <v>0</v>
      </c>
      <c r="S342" s="159">
        <v>1056755</v>
      </c>
      <c r="T342" s="158">
        <v>272337758</v>
      </c>
      <c r="U342" s="158">
        <v>0</v>
      </c>
      <c r="V342" s="158">
        <v>74883555</v>
      </c>
      <c r="W342" s="158">
        <v>9187827</v>
      </c>
      <c r="X342" s="155">
        <f t="shared" si="20"/>
        <v>0</v>
      </c>
      <c r="Y342" s="158">
        <v>0</v>
      </c>
      <c r="Z342" s="158">
        <v>0</v>
      </c>
      <c r="AA342" s="155">
        <v>0</v>
      </c>
      <c r="AB342" s="155">
        <f t="shared" si="18"/>
        <v>369344092</v>
      </c>
      <c r="AC342" s="167">
        <v>0</v>
      </c>
      <c r="AD342" s="162">
        <v>8087</v>
      </c>
      <c r="AE342" s="174" t="s">
        <v>124</v>
      </c>
      <c r="AF342" s="174">
        <v>2</v>
      </c>
      <c r="AG342" s="189" t="s">
        <v>71</v>
      </c>
      <c r="AH342" s="160"/>
      <c r="AI342" s="175">
        <f t="shared" si="19"/>
        <v>44992</v>
      </c>
      <c r="AJ342" s="174"/>
      <c r="AK342" s="174"/>
      <c r="AL342" s="155"/>
      <c r="AM342" s="155"/>
      <c r="AN342" s="155"/>
      <c r="AO342" s="155"/>
      <c r="AP342" s="155"/>
      <c r="AQ342" s="155"/>
      <c r="AR342" s="155"/>
      <c r="AS342" s="155"/>
    </row>
    <row r="343" spans="1:45" customFormat="1" ht="15" x14ac:dyDescent="0.25">
      <c r="A343" s="189">
        <v>804010244</v>
      </c>
      <c r="B343" s="192" t="s">
        <v>166</v>
      </c>
      <c r="C343" s="193">
        <v>44902</v>
      </c>
      <c r="D343" s="194">
        <v>43525</v>
      </c>
      <c r="E343" s="194">
        <v>44865</v>
      </c>
      <c r="F343" s="156">
        <v>807939364</v>
      </c>
      <c r="G343" s="157">
        <v>0</v>
      </c>
      <c r="H343" s="157">
        <v>0</v>
      </c>
      <c r="I343" s="157">
        <v>0</v>
      </c>
      <c r="J343" s="158">
        <v>7120605</v>
      </c>
      <c r="K343" s="158">
        <v>0</v>
      </c>
      <c r="L343" s="158">
        <v>0</v>
      </c>
      <c r="M343" s="158">
        <v>0</v>
      </c>
      <c r="N343" s="158">
        <v>0</v>
      </c>
      <c r="O343" s="158">
        <v>0</v>
      </c>
      <c r="P343" s="158">
        <v>0</v>
      </c>
      <c r="Q343" s="157">
        <v>104220380</v>
      </c>
      <c r="R343" s="158">
        <v>0</v>
      </c>
      <c r="S343" s="159">
        <v>93885757</v>
      </c>
      <c r="T343" s="158">
        <v>76742690</v>
      </c>
      <c r="U343" s="158">
        <v>45400770</v>
      </c>
      <c r="V343" s="158">
        <v>403429910</v>
      </c>
      <c r="W343" s="158">
        <v>77139252</v>
      </c>
      <c r="X343" s="155">
        <f t="shared" si="20"/>
        <v>0</v>
      </c>
      <c r="Y343" s="158">
        <v>0</v>
      </c>
      <c r="Z343" s="158">
        <v>0</v>
      </c>
      <c r="AA343" s="155">
        <v>0</v>
      </c>
      <c r="AB343" s="155">
        <f t="shared" si="18"/>
        <v>807939364</v>
      </c>
      <c r="AC343" s="167" t="s">
        <v>59</v>
      </c>
      <c r="AD343" s="162">
        <v>8080</v>
      </c>
      <c r="AE343" s="174" t="s">
        <v>124</v>
      </c>
      <c r="AF343" s="174">
        <v>2</v>
      </c>
      <c r="AG343" s="170" t="s">
        <v>72</v>
      </c>
      <c r="AH343" s="160"/>
      <c r="AI343" s="175">
        <f t="shared" si="19"/>
        <v>44992</v>
      </c>
      <c r="AJ343" s="174"/>
      <c r="AK343" s="174"/>
      <c r="AL343" s="155"/>
      <c r="AM343" s="155"/>
      <c r="AN343" s="155"/>
      <c r="AO343" s="155"/>
      <c r="AP343" s="155"/>
      <c r="AQ343" s="155"/>
      <c r="AR343" s="155"/>
      <c r="AS343" s="155"/>
    </row>
    <row r="344" spans="1:45" customFormat="1" ht="15" x14ac:dyDescent="0.25">
      <c r="A344" s="189">
        <v>801001440</v>
      </c>
      <c r="B344" s="192" t="s">
        <v>125</v>
      </c>
      <c r="C344" s="193">
        <v>44901</v>
      </c>
      <c r="D344" s="194">
        <v>40391</v>
      </c>
      <c r="E344" s="194">
        <v>44865</v>
      </c>
      <c r="F344" s="156">
        <v>5303197</v>
      </c>
      <c r="G344" s="157">
        <v>0</v>
      </c>
      <c r="H344" s="157">
        <v>0</v>
      </c>
      <c r="I344" s="157">
        <v>0</v>
      </c>
      <c r="J344" s="158">
        <v>217846</v>
      </c>
      <c r="K344" s="158">
        <v>0</v>
      </c>
      <c r="L344" s="158">
        <v>0</v>
      </c>
      <c r="M344" s="158">
        <v>0</v>
      </c>
      <c r="N344" s="158">
        <v>0</v>
      </c>
      <c r="O344" s="158">
        <v>0</v>
      </c>
      <c r="P344" s="158">
        <v>0</v>
      </c>
      <c r="Q344" s="157">
        <v>0</v>
      </c>
      <c r="R344" s="158">
        <v>726010</v>
      </c>
      <c r="S344" s="159">
        <v>1300</v>
      </c>
      <c r="T344" s="158">
        <v>215368</v>
      </c>
      <c r="U344" s="158">
        <v>0</v>
      </c>
      <c r="V344" s="158">
        <v>1153744</v>
      </c>
      <c r="W344" s="158">
        <v>2988929</v>
      </c>
      <c r="X344" s="155">
        <f t="shared" si="20"/>
        <v>0</v>
      </c>
      <c r="Y344" s="158">
        <v>0</v>
      </c>
      <c r="Z344" s="158">
        <v>0</v>
      </c>
      <c r="AA344" s="155">
        <v>0</v>
      </c>
      <c r="AB344" s="155">
        <f t="shared" si="18"/>
        <v>5303197</v>
      </c>
      <c r="AC344" s="167" t="s">
        <v>56</v>
      </c>
      <c r="AD344" s="162">
        <v>8059</v>
      </c>
      <c r="AE344" s="174" t="s">
        <v>124</v>
      </c>
      <c r="AF344" s="174">
        <v>2</v>
      </c>
      <c r="AG344" s="170" t="s">
        <v>72</v>
      </c>
      <c r="AH344" s="160"/>
      <c r="AI344" s="175">
        <f t="shared" si="19"/>
        <v>44991</v>
      </c>
      <c r="AJ344" s="174"/>
      <c r="AK344" s="174"/>
      <c r="AL344" s="155"/>
      <c r="AM344" s="155"/>
      <c r="AN344" s="155"/>
      <c r="AO344" s="155"/>
      <c r="AP344" s="155"/>
      <c r="AQ344" s="155"/>
      <c r="AR344" s="155"/>
      <c r="AS344" s="155"/>
    </row>
    <row r="345" spans="1:45" customFormat="1" ht="15" x14ac:dyDescent="0.25">
      <c r="A345" s="189">
        <v>830120825</v>
      </c>
      <c r="B345" s="192" t="s">
        <v>487</v>
      </c>
      <c r="C345" s="193">
        <v>44900</v>
      </c>
      <c r="D345" s="194">
        <v>44197</v>
      </c>
      <c r="E345" s="194">
        <v>44895</v>
      </c>
      <c r="F345" s="156">
        <v>913137021</v>
      </c>
      <c r="G345" s="157">
        <v>0</v>
      </c>
      <c r="H345" s="157">
        <v>0</v>
      </c>
      <c r="I345" s="157">
        <v>0</v>
      </c>
      <c r="J345" s="158">
        <v>342948982</v>
      </c>
      <c r="K345" s="158">
        <v>0</v>
      </c>
      <c r="L345" s="158">
        <v>0</v>
      </c>
      <c r="M345" s="158">
        <v>0</v>
      </c>
      <c r="N345" s="158">
        <v>0</v>
      </c>
      <c r="O345" s="158">
        <v>0</v>
      </c>
      <c r="P345" s="158">
        <v>0</v>
      </c>
      <c r="Q345" s="157">
        <v>1757431</v>
      </c>
      <c r="R345" s="158">
        <v>0</v>
      </c>
      <c r="S345" s="159">
        <v>16092260</v>
      </c>
      <c r="T345" s="158">
        <v>9877758</v>
      </c>
      <c r="U345" s="158">
        <v>79547325</v>
      </c>
      <c r="V345" s="158">
        <v>403975014</v>
      </c>
      <c r="W345" s="158">
        <v>58938251</v>
      </c>
      <c r="X345" s="155">
        <f t="shared" si="20"/>
        <v>0</v>
      </c>
      <c r="Y345" s="158">
        <v>0</v>
      </c>
      <c r="Z345" s="158">
        <v>0</v>
      </c>
      <c r="AA345" s="155">
        <v>0</v>
      </c>
      <c r="AB345" s="155">
        <f t="shared" si="18"/>
        <v>913137021</v>
      </c>
      <c r="AC345" s="167" t="s">
        <v>41</v>
      </c>
      <c r="AD345" s="162">
        <v>8046</v>
      </c>
      <c r="AE345" s="174" t="s">
        <v>124</v>
      </c>
      <c r="AF345" s="174">
        <v>2</v>
      </c>
      <c r="AG345" s="189" t="s">
        <v>71</v>
      </c>
      <c r="AH345" s="160"/>
      <c r="AI345" s="175">
        <f t="shared" si="19"/>
        <v>44990</v>
      </c>
      <c r="AJ345" s="174"/>
      <c r="AK345" s="174"/>
      <c r="AL345" s="155"/>
      <c r="AM345" s="155"/>
      <c r="AN345" s="155"/>
      <c r="AO345" s="155"/>
      <c r="AP345" s="155"/>
      <c r="AQ345" s="155"/>
      <c r="AR345" s="155"/>
      <c r="AS345" s="155"/>
    </row>
    <row r="346" spans="1:45" customFormat="1" ht="15" x14ac:dyDescent="0.25">
      <c r="A346" s="189">
        <v>800179870</v>
      </c>
      <c r="B346" s="192" t="s">
        <v>488</v>
      </c>
      <c r="C346" s="193">
        <v>44900</v>
      </c>
      <c r="D346" s="194">
        <v>42583</v>
      </c>
      <c r="E346" s="194">
        <v>44865</v>
      </c>
      <c r="F346" s="156">
        <v>254000754</v>
      </c>
      <c r="G346" s="157">
        <v>0</v>
      </c>
      <c r="H346" s="157">
        <v>0</v>
      </c>
      <c r="I346" s="157">
        <v>0</v>
      </c>
      <c r="J346" s="158">
        <v>5354074</v>
      </c>
      <c r="K346" s="158">
        <v>0</v>
      </c>
      <c r="L346" s="158">
        <v>0</v>
      </c>
      <c r="M346" s="158">
        <v>0</v>
      </c>
      <c r="N346" s="158">
        <v>80832</v>
      </c>
      <c r="O346" s="158">
        <v>0</v>
      </c>
      <c r="P346" s="158">
        <v>0</v>
      </c>
      <c r="Q346" s="157">
        <v>6986105</v>
      </c>
      <c r="R346" s="158">
        <v>0</v>
      </c>
      <c r="S346" s="159">
        <v>19986002</v>
      </c>
      <c r="T346" s="158">
        <v>58907395</v>
      </c>
      <c r="U346" s="158">
        <v>11539481</v>
      </c>
      <c r="V346" s="158">
        <v>112068460</v>
      </c>
      <c r="W346" s="158">
        <v>39078405</v>
      </c>
      <c r="X346" s="155">
        <f t="shared" si="20"/>
        <v>0</v>
      </c>
      <c r="Y346" s="158">
        <v>0</v>
      </c>
      <c r="Z346" s="158">
        <v>0</v>
      </c>
      <c r="AA346" s="155">
        <v>0</v>
      </c>
      <c r="AB346" s="155">
        <f t="shared" si="18"/>
        <v>254000754</v>
      </c>
      <c r="AC346" s="167" t="s">
        <v>56</v>
      </c>
      <c r="AD346" s="162">
        <v>8039</v>
      </c>
      <c r="AE346" s="174" t="s">
        <v>124</v>
      </c>
      <c r="AF346" s="174">
        <v>2</v>
      </c>
      <c r="AG346" s="189" t="s">
        <v>71</v>
      </c>
      <c r="AH346" s="160"/>
      <c r="AI346" s="175">
        <f t="shared" si="19"/>
        <v>44990</v>
      </c>
      <c r="AJ346" s="174"/>
      <c r="AK346" s="174"/>
      <c r="AL346" s="155"/>
      <c r="AM346" s="155"/>
      <c r="AN346" s="155"/>
      <c r="AO346" s="155"/>
      <c r="AP346" s="155"/>
      <c r="AQ346" s="155"/>
      <c r="AR346" s="155"/>
      <c r="AS346" s="155"/>
    </row>
    <row r="347" spans="1:45" customFormat="1" ht="15" x14ac:dyDescent="0.25">
      <c r="A347" s="189">
        <v>890304155</v>
      </c>
      <c r="B347" s="192" t="s">
        <v>489</v>
      </c>
      <c r="C347" s="193">
        <v>44900</v>
      </c>
      <c r="D347" s="194">
        <v>41183</v>
      </c>
      <c r="E347" s="194">
        <v>44865</v>
      </c>
      <c r="F347" s="156">
        <v>373445021</v>
      </c>
      <c r="G347" s="157">
        <v>0</v>
      </c>
      <c r="H347" s="157">
        <v>0</v>
      </c>
      <c r="I347" s="157">
        <v>0</v>
      </c>
      <c r="J347" s="158">
        <v>0</v>
      </c>
      <c r="K347" s="158">
        <v>0</v>
      </c>
      <c r="L347" s="158">
        <v>0</v>
      </c>
      <c r="M347" s="158">
        <v>48240</v>
      </c>
      <c r="N347" s="158">
        <v>0</v>
      </c>
      <c r="O347" s="158">
        <v>0</v>
      </c>
      <c r="P347" s="158">
        <v>0</v>
      </c>
      <c r="Q347" s="157">
        <v>216994</v>
      </c>
      <c r="R347" s="158">
        <v>0</v>
      </c>
      <c r="S347" s="159">
        <v>11005138</v>
      </c>
      <c r="T347" s="158">
        <v>444636</v>
      </c>
      <c r="U347" s="158">
        <v>0</v>
      </c>
      <c r="V347" s="158">
        <v>312215863</v>
      </c>
      <c r="W347" s="158">
        <v>49514150</v>
      </c>
      <c r="X347" s="155">
        <f t="shared" si="20"/>
        <v>0</v>
      </c>
      <c r="Y347" s="158">
        <v>0</v>
      </c>
      <c r="Z347" s="158">
        <v>0</v>
      </c>
      <c r="AA347" s="155">
        <v>0</v>
      </c>
      <c r="AB347" s="155">
        <f t="shared" si="18"/>
        <v>373445021</v>
      </c>
      <c r="AC347" s="167" t="s">
        <v>56</v>
      </c>
      <c r="AD347" s="162">
        <v>8036</v>
      </c>
      <c r="AE347" s="174" t="s">
        <v>124</v>
      </c>
      <c r="AF347" s="174">
        <v>2</v>
      </c>
      <c r="AG347" s="189" t="s">
        <v>71</v>
      </c>
      <c r="AH347" s="160"/>
      <c r="AI347" s="175">
        <f t="shared" si="19"/>
        <v>44990</v>
      </c>
      <c r="AJ347" s="174"/>
      <c r="AK347" s="174"/>
      <c r="AL347" s="155"/>
      <c r="AM347" s="155"/>
      <c r="AN347" s="155"/>
      <c r="AO347" s="155"/>
      <c r="AP347" s="155"/>
      <c r="AQ347" s="155"/>
      <c r="AR347" s="155"/>
      <c r="AS347" s="155"/>
    </row>
    <row r="348" spans="1:45" customFormat="1" ht="15" x14ac:dyDescent="0.25">
      <c r="A348" s="189">
        <v>800190884</v>
      </c>
      <c r="B348" s="192" t="s">
        <v>490</v>
      </c>
      <c r="C348" s="193">
        <v>44900</v>
      </c>
      <c r="D348" s="194">
        <v>44044</v>
      </c>
      <c r="E348" s="194">
        <v>44865</v>
      </c>
      <c r="F348" s="156">
        <v>25964793</v>
      </c>
      <c r="G348" s="157">
        <v>0</v>
      </c>
      <c r="H348" s="157">
        <v>0</v>
      </c>
      <c r="I348" s="157">
        <v>0</v>
      </c>
      <c r="J348" s="158">
        <v>138341</v>
      </c>
      <c r="K348" s="158">
        <v>0</v>
      </c>
      <c r="L348" s="158">
        <v>2727609</v>
      </c>
      <c r="M348" s="158">
        <v>4871</v>
      </c>
      <c r="N348" s="158">
        <v>0</v>
      </c>
      <c r="O348" s="158">
        <v>0</v>
      </c>
      <c r="P348" s="158">
        <v>0</v>
      </c>
      <c r="Q348" s="157">
        <v>0</v>
      </c>
      <c r="R348" s="158">
        <v>0</v>
      </c>
      <c r="S348" s="159">
        <v>12943958</v>
      </c>
      <c r="T348" s="158">
        <v>1074465</v>
      </c>
      <c r="U348" s="158">
        <v>0</v>
      </c>
      <c r="V348" s="158">
        <v>0</v>
      </c>
      <c r="W348" s="158">
        <v>9075549</v>
      </c>
      <c r="X348" s="155">
        <f t="shared" si="20"/>
        <v>0</v>
      </c>
      <c r="Y348" s="158">
        <v>0</v>
      </c>
      <c r="Z348" s="158">
        <v>0</v>
      </c>
      <c r="AA348" s="155">
        <v>0</v>
      </c>
      <c r="AB348" s="155">
        <f t="shared" si="18"/>
        <v>25964793</v>
      </c>
      <c r="AC348" s="167" t="s">
        <v>19</v>
      </c>
      <c r="AD348" s="162">
        <v>8035</v>
      </c>
      <c r="AE348" s="174" t="s">
        <v>124</v>
      </c>
      <c r="AF348" s="174">
        <v>2</v>
      </c>
      <c r="AG348" s="189" t="s">
        <v>71</v>
      </c>
      <c r="AH348" s="160"/>
      <c r="AI348" s="175">
        <f t="shared" si="19"/>
        <v>44990</v>
      </c>
      <c r="AJ348" s="174"/>
      <c r="AK348" s="174"/>
      <c r="AL348" s="155"/>
      <c r="AM348" s="155"/>
      <c r="AN348" s="155"/>
      <c r="AO348" s="155"/>
      <c r="AP348" s="155"/>
      <c r="AQ348" s="155"/>
      <c r="AR348" s="155"/>
      <c r="AS348" s="155"/>
    </row>
    <row r="349" spans="1:45" customFormat="1" ht="15" x14ac:dyDescent="0.25">
      <c r="A349" s="189">
        <v>809003590</v>
      </c>
      <c r="B349" s="192" t="s">
        <v>173</v>
      </c>
      <c r="C349" s="193">
        <v>44900</v>
      </c>
      <c r="D349" s="194">
        <v>44228</v>
      </c>
      <c r="E349" s="194">
        <v>44865</v>
      </c>
      <c r="F349" s="156">
        <v>337579097</v>
      </c>
      <c r="G349" s="157">
        <v>328090</v>
      </c>
      <c r="H349" s="157">
        <v>0</v>
      </c>
      <c r="I349" s="157">
        <v>0</v>
      </c>
      <c r="J349" s="158">
        <v>114946842</v>
      </c>
      <c r="K349" s="158">
        <v>0</v>
      </c>
      <c r="L349" s="158">
        <v>0</v>
      </c>
      <c r="M349" s="158">
        <v>301705</v>
      </c>
      <c r="N349" s="158">
        <v>1134000</v>
      </c>
      <c r="O349" s="158">
        <v>0</v>
      </c>
      <c r="P349" s="158">
        <v>0</v>
      </c>
      <c r="Q349" s="157">
        <v>33052272</v>
      </c>
      <c r="R349" s="158">
        <v>0</v>
      </c>
      <c r="S349" s="159">
        <v>27056140</v>
      </c>
      <c r="T349" s="158">
        <v>107415877</v>
      </c>
      <c r="U349" s="158">
        <v>32505828</v>
      </c>
      <c r="V349" s="158">
        <v>977465</v>
      </c>
      <c r="W349" s="158">
        <v>19860878</v>
      </c>
      <c r="X349" s="155">
        <f t="shared" si="20"/>
        <v>0</v>
      </c>
      <c r="Y349" s="158">
        <v>0</v>
      </c>
      <c r="Z349" s="158">
        <v>0</v>
      </c>
      <c r="AA349" s="155">
        <v>0</v>
      </c>
      <c r="AB349" s="155">
        <f t="shared" si="18"/>
        <v>337579097</v>
      </c>
      <c r="AC349" s="167" t="s">
        <v>56</v>
      </c>
      <c r="AD349" s="162">
        <v>8033</v>
      </c>
      <c r="AE349" s="174" t="s">
        <v>124</v>
      </c>
      <c r="AF349" s="174">
        <v>2</v>
      </c>
      <c r="AG349" s="189" t="s">
        <v>71</v>
      </c>
      <c r="AH349" s="160"/>
      <c r="AI349" s="175">
        <f t="shared" si="19"/>
        <v>44990</v>
      </c>
      <c r="AJ349" s="174"/>
      <c r="AK349" s="174"/>
      <c r="AL349" s="155"/>
      <c r="AM349" s="155"/>
      <c r="AN349" s="155"/>
      <c r="AO349" s="155"/>
      <c r="AP349" s="155"/>
      <c r="AQ349" s="155"/>
      <c r="AR349" s="155"/>
      <c r="AS349" s="155"/>
    </row>
    <row r="350" spans="1:45" customFormat="1" ht="15" x14ac:dyDescent="0.25">
      <c r="A350" s="189">
        <v>800033723</v>
      </c>
      <c r="B350" s="192" t="s">
        <v>491</v>
      </c>
      <c r="C350" s="193">
        <v>44900</v>
      </c>
      <c r="D350" s="194">
        <v>43525</v>
      </c>
      <c r="E350" s="194">
        <v>44865</v>
      </c>
      <c r="F350" s="156">
        <v>386494258</v>
      </c>
      <c r="G350" s="157">
        <v>63054</v>
      </c>
      <c r="H350" s="157">
        <v>0</v>
      </c>
      <c r="I350" s="157">
        <v>0</v>
      </c>
      <c r="J350" s="158">
        <v>51158502</v>
      </c>
      <c r="K350" s="158">
        <v>0</v>
      </c>
      <c r="L350" s="158">
        <v>0</v>
      </c>
      <c r="M350" s="158">
        <v>0</v>
      </c>
      <c r="N350" s="158">
        <v>59694963</v>
      </c>
      <c r="O350" s="158">
        <v>0</v>
      </c>
      <c r="P350" s="158">
        <v>0</v>
      </c>
      <c r="Q350" s="157">
        <v>6989988</v>
      </c>
      <c r="R350" s="158">
        <v>0</v>
      </c>
      <c r="S350" s="159">
        <v>2692086</v>
      </c>
      <c r="T350" s="158">
        <v>176185321</v>
      </c>
      <c r="U350" s="158">
        <v>6266870</v>
      </c>
      <c r="V350" s="158">
        <v>24497528</v>
      </c>
      <c r="W350" s="158">
        <v>58945946</v>
      </c>
      <c r="X350" s="155">
        <f t="shared" si="20"/>
        <v>0</v>
      </c>
      <c r="Y350" s="158">
        <v>0</v>
      </c>
      <c r="Z350" s="158">
        <v>0</v>
      </c>
      <c r="AA350" s="155">
        <v>0</v>
      </c>
      <c r="AB350" s="155">
        <f t="shared" si="18"/>
        <v>386494258</v>
      </c>
      <c r="AC350" s="167" t="s">
        <v>41</v>
      </c>
      <c r="AD350" s="162">
        <v>8031</v>
      </c>
      <c r="AE350" s="174" t="s">
        <v>124</v>
      </c>
      <c r="AF350" s="174">
        <v>2</v>
      </c>
      <c r="AG350" s="189" t="s">
        <v>71</v>
      </c>
      <c r="AH350" s="160"/>
      <c r="AI350" s="175">
        <f t="shared" si="19"/>
        <v>44990</v>
      </c>
      <c r="AJ350" s="174"/>
      <c r="AK350" s="174"/>
      <c r="AL350" s="155"/>
      <c r="AM350" s="155"/>
      <c r="AN350" s="155"/>
      <c r="AO350" s="155"/>
      <c r="AP350" s="155"/>
      <c r="AQ350" s="155"/>
      <c r="AR350" s="155"/>
      <c r="AS350" s="155"/>
    </row>
    <row r="351" spans="1:45" customFormat="1" ht="15" x14ac:dyDescent="0.25">
      <c r="A351" s="189">
        <v>900002780</v>
      </c>
      <c r="B351" s="192" t="s">
        <v>492</v>
      </c>
      <c r="C351" s="193">
        <v>44900</v>
      </c>
      <c r="D351" s="194">
        <v>44287</v>
      </c>
      <c r="E351" s="194">
        <v>44895</v>
      </c>
      <c r="F351" s="156">
        <v>453228151</v>
      </c>
      <c r="G351" s="157">
        <v>0</v>
      </c>
      <c r="H351" s="157">
        <v>0</v>
      </c>
      <c r="I351" s="157">
        <v>0</v>
      </c>
      <c r="J351" s="158">
        <v>34608809</v>
      </c>
      <c r="K351" s="158">
        <v>0</v>
      </c>
      <c r="L351" s="158">
        <v>0</v>
      </c>
      <c r="M351" s="158">
        <v>0</v>
      </c>
      <c r="N351" s="158">
        <v>80832</v>
      </c>
      <c r="O351" s="158">
        <v>0</v>
      </c>
      <c r="P351" s="158">
        <v>0</v>
      </c>
      <c r="Q351" s="157">
        <v>153194352</v>
      </c>
      <c r="R351" s="158">
        <v>0</v>
      </c>
      <c r="S351" s="159">
        <v>12124493</v>
      </c>
      <c r="T351" s="158">
        <v>204765874</v>
      </c>
      <c r="U351" s="158">
        <v>0</v>
      </c>
      <c r="V351" s="158">
        <v>0</v>
      </c>
      <c r="W351" s="158">
        <v>48453791</v>
      </c>
      <c r="X351" s="155">
        <f t="shared" si="20"/>
        <v>0</v>
      </c>
      <c r="Y351" s="158">
        <v>0</v>
      </c>
      <c r="Z351" s="158">
        <v>0</v>
      </c>
      <c r="AA351" s="155">
        <v>0</v>
      </c>
      <c r="AB351" s="155">
        <f t="shared" si="18"/>
        <v>453228151</v>
      </c>
      <c r="AC351" s="167" t="s">
        <v>19</v>
      </c>
      <c r="AD351" s="162">
        <v>8028</v>
      </c>
      <c r="AE351" s="174" t="s">
        <v>124</v>
      </c>
      <c r="AF351" s="174">
        <v>2</v>
      </c>
      <c r="AG351" s="189" t="s">
        <v>71</v>
      </c>
      <c r="AH351" s="160"/>
      <c r="AI351" s="175">
        <f t="shared" si="19"/>
        <v>44990</v>
      </c>
      <c r="AJ351" s="174"/>
      <c r="AK351" s="174"/>
      <c r="AL351" s="155"/>
      <c r="AM351" s="155"/>
      <c r="AN351" s="155"/>
      <c r="AO351" s="155"/>
      <c r="AP351" s="155"/>
      <c r="AQ351" s="155"/>
      <c r="AR351" s="155"/>
      <c r="AS351" s="155"/>
    </row>
    <row r="352" spans="1:45" customFormat="1" ht="15" x14ac:dyDescent="0.25">
      <c r="A352" s="189">
        <v>891180039</v>
      </c>
      <c r="B352" s="192" t="s">
        <v>493</v>
      </c>
      <c r="C352" s="193">
        <v>44900</v>
      </c>
      <c r="D352" s="194">
        <v>43739</v>
      </c>
      <c r="E352" s="194">
        <v>44865</v>
      </c>
      <c r="F352" s="156">
        <v>23793440</v>
      </c>
      <c r="G352" s="157">
        <v>0</v>
      </c>
      <c r="H352" s="157">
        <v>0</v>
      </c>
      <c r="I352" s="157">
        <v>0</v>
      </c>
      <c r="J352" s="158">
        <v>2306465</v>
      </c>
      <c r="K352" s="158">
        <v>0</v>
      </c>
      <c r="L352" s="158">
        <v>0</v>
      </c>
      <c r="M352" s="158">
        <v>2520</v>
      </c>
      <c r="N352" s="158">
        <v>957127</v>
      </c>
      <c r="O352" s="158">
        <v>0</v>
      </c>
      <c r="P352" s="158">
        <v>0</v>
      </c>
      <c r="Q352" s="157">
        <v>2627218</v>
      </c>
      <c r="R352" s="158">
        <v>0</v>
      </c>
      <c r="S352" s="159">
        <v>640950</v>
      </c>
      <c r="T352" s="158">
        <v>6783662</v>
      </c>
      <c r="U352" s="158">
        <v>1349201</v>
      </c>
      <c r="V352" s="158">
        <v>1923494</v>
      </c>
      <c r="W352" s="158">
        <v>7202803</v>
      </c>
      <c r="X352" s="155">
        <f t="shared" si="20"/>
        <v>0</v>
      </c>
      <c r="Y352" s="158">
        <v>0</v>
      </c>
      <c r="Z352" s="158">
        <v>0</v>
      </c>
      <c r="AA352" s="155">
        <v>0</v>
      </c>
      <c r="AB352" s="155">
        <f t="shared" si="18"/>
        <v>23793440</v>
      </c>
      <c r="AC352" s="167" t="s">
        <v>56</v>
      </c>
      <c r="AD352" s="162">
        <v>8024</v>
      </c>
      <c r="AE352" s="174" t="s">
        <v>124</v>
      </c>
      <c r="AF352" s="174">
        <v>2</v>
      </c>
      <c r="AG352" s="189" t="s">
        <v>71</v>
      </c>
      <c r="AH352" s="160"/>
      <c r="AI352" s="175">
        <f t="shared" si="19"/>
        <v>44990</v>
      </c>
      <c r="AJ352" s="174"/>
      <c r="AK352" s="174"/>
      <c r="AL352" s="155"/>
      <c r="AM352" s="155"/>
      <c r="AN352" s="155"/>
      <c r="AO352" s="155"/>
      <c r="AP352" s="155"/>
      <c r="AQ352" s="155"/>
      <c r="AR352" s="155"/>
      <c r="AS352" s="155"/>
    </row>
    <row r="353" spans="1:45" customFormat="1" ht="15" x14ac:dyDescent="0.25">
      <c r="A353" s="189">
        <v>900006037</v>
      </c>
      <c r="B353" s="192" t="s">
        <v>111</v>
      </c>
      <c r="C353" s="193">
        <v>44899</v>
      </c>
      <c r="D353" s="194">
        <v>44228</v>
      </c>
      <c r="E353" s="194">
        <v>44895</v>
      </c>
      <c r="F353" s="156">
        <v>587620011</v>
      </c>
      <c r="G353" s="157">
        <v>4617100</v>
      </c>
      <c r="H353" s="157">
        <v>0</v>
      </c>
      <c r="I353" s="157">
        <v>0</v>
      </c>
      <c r="J353" s="158">
        <v>8451954</v>
      </c>
      <c r="K353" s="158">
        <v>18939265</v>
      </c>
      <c r="L353" s="158">
        <v>0</v>
      </c>
      <c r="M353" s="158">
        <v>18748192</v>
      </c>
      <c r="N353" s="158">
        <v>2854000</v>
      </c>
      <c r="O353" s="158">
        <v>0</v>
      </c>
      <c r="P353" s="158">
        <v>0</v>
      </c>
      <c r="Q353" s="157">
        <v>401443523</v>
      </c>
      <c r="R353" s="158">
        <v>0</v>
      </c>
      <c r="S353" s="159">
        <v>39287436</v>
      </c>
      <c r="T353" s="158">
        <v>3185945</v>
      </c>
      <c r="U353" s="158">
        <v>0</v>
      </c>
      <c r="V353" s="158">
        <v>0</v>
      </c>
      <c r="W353" s="158">
        <v>90092596</v>
      </c>
      <c r="X353" s="155">
        <f t="shared" si="20"/>
        <v>0</v>
      </c>
      <c r="Y353" s="158">
        <v>0</v>
      </c>
      <c r="Z353" s="158">
        <v>0</v>
      </c>
      <c r="AA353" s="155">
        <v>0</v>
      </c>
      <c r="AB353" s="155">
        <f t="shared" si="18"/>
        <v>587620011</v>
      </c>
      <c r="AC353" s="167" t="s">
        <v>43</v>
      </c>
      <c r="AD353" s="162">
        <v>8012</v>
      </c>
      <c r="AE353" s="174" t="s">
        <v>124</v>
      </c>
      <c r="AF353" s="174">
        <v>2</v>
      </c>
      <c r="AG353" s="170" t="s">
        <v>72</v>
      </c>
      <c r="AH353" s="160"/>
      <c r="AI353" s="175">
        <f t="shared" si="19"/>
        <v>44989</v>
      </c>
      <c r="AJ353" s="174"/>
      <c r="AK353" s="174"/>
      <c r="AL353" s="155"/>
      <c r="AM353" s="155"/>
      <c r="AN353" s="155"/>
      <c r="AO353" s="155"/>
      <c r="AP353" s="155"/>
      <c r="AQ353" s="155"/>
      <c r="AR353" s="155"/>
      <c r="AS353" s="155"/>
    </row>
    <row r="354" spans="1:45" customFormat="1" ht="15" x14ac:dyDescent="0.25">
      <c r="A354" s="189">
        <v>900038926</v>
      </c>
      <c r="B354" s="192" t="s">
        <v>494</v>
      </c>
      <c r="C354" s="193">
        <v>44897</v>
      </c>
      <c r="D354" s="194">
        <v>43647</v>
      </c>
      <c r="E354" s="194">
        <v>44865</v>
      </c>
      <c r="F354" s="156">
        <v>38104487</v>
      </c>
      <c r="G354" s="157">
        <v>2742</v>
      </c>
      <c r="H354" s="157">
        <v>0</v>
      </c>
      <c r="I354" s="157">
        <v>0</v>
      </c>
      <c r="J354" s="158">
        <v>6707985</v>
      </c>
      <c r="K354" s="158">
        <v>0</v>
      </c>
      <c r="L354" s="158">
        <v>0</v>
      </c>
      <c r="M354" s="158">
        <v>0</v>
      </c>
      <c r="N354" s="158">
        <v>0</v>
      </c>
      <c r="O354" s="158">
        <v>0</v>
      </c>
      <c r="P354" s="158">
        <v>0</v>
      </c>
      <c r="Q354" s="157">
        <v>2477011</v>
      </c>
      <c r="R354" s="158">
        <v>0</v>
      </c>
      <c r="S354" s="159">
        <v>17119848</v>
      </c>
      <c r="T354" s="158">
        <v>4121124</v>
      </c>
      <c r="U354" s="158">
        <v>0</v>
      </c>
      <c r="V354" s="158">
        <v>6429572</v>
      </c>
      <c r="W354" s="158">
        <v>1246205</v>
      </c>
      <c r="X354" s="155">
        <f t="shared" si="20"/>
        <v>0</v>
      </c>
      <c r="Y354" s="158">
        <v>0</v>
      </c>
      <c r="Z354" s="158">
        <v>0</v>
      </c>
      <c r="AA354" s="155">
        <v>0</v>
      </c>
      <c r="AB354" s="155">
        <f t="shared" si="18"/>
        <v>38104487</v>
      </c>
      <c r="AC354" s="167" t="s">
        <v>19</v>
      </c>
      <c r="AD354" s="162">
        <v>7991</v>
      </c>
      <c r="AE354" s="174" t="s">
        <v>124</v>
      </c>
      <c r="AF354" s="174">
        <v>2</v>
      </c>
      <c r="AG354" s="189" t="s">
        <v>71</v>
      </c>
      <c r="AH354" s="160"/>
      <c r="AI354" s="175">
        <f t="shared" si="19"/>
        <v>44987</v>
      </c>
      <c r="AJ354" s="174"/>
      <c r="AK354" s="174"/>
      <c r="AL354" s="155"/>
      <c r="AM354" s="155"/>
      <c r="AN354" s="155"/>
      <c r="AO354" s="155"/>
      <c r="AP354" s="155"/>
      <c r="AQ354" s="155"/>
      <c r="AR354" s="155"/>
      <c r="AS354" s="155"/>
    </row>
    <row r="355" spans="1:45" customFormat="1" ht="15" x14ac:dyDescent="0.25">
      <c r="A355" s="189">
        <v>800166905</v>
      </c>
      <c r="B355" s="192" t="s">
        <v>495</v>
      </c>
      <c r="C355" s="193">
        <v>44897</v>
      </c>
      <c r="D355" s="194">
        <v>44105</v>
      </c>
      <c r="E355" s="194">
        <v>44865</v>
      </c>
      <c r="F355" s="156">
        <v>3990126</v>
      </c>
      <c r="G355" s="157">
        <v>0</v>
      </c>
      <c r="H355" s="157">
        <v>0</v>
      </c>
      <c r="I355" s="157">
        <v>0</v>
      </c>
      <c r="J355" s="158">
        <v>0</v>
      </c>
      <c r="K355" s="158">
        <v>0</v>
      </c>
      <c r="L355" s="158">
        <v>0</v>
      </c>
      <c r="M355" s="158">
        <v>0</v>
      </c>
      <c r="N355" s="158">
        <v>0</v>
      </c>
      <c r="O355" s="158">
        <v>0</v>
      </c>
      <c r="P355" s="158">
        <v>0</v>
      </c>
      <c r="Q355" s="157">
        <v>0</v>
      </c>
      <c r="R355" s="158">
        <v>0</v>
      </c>
      <c r="S355" s="159">
        <v>0</v>
      </c>
      <c r="T355" s="158">
        <v>3990126</v>
      </c>
      <c r="U355" s="158">
        <v>0</v>
      </c>
      <c r="V355" s="158">
        <v>0</v>
      </c>
      <c r="W355" s="158">
        <v>0</v>
      </c>
      <c r="X355" s="155">
        <f t="shared" si="20"/>
        <v>0</v>
      </c>
      <c r="Y355" s="158">
        <v>0</v>
      </c>
      <c r="Z355" s="158">
        <v>0</v>
      </c>
      <c r="AA355" s="155">
        <v>0</v>
      </c>
      <c r="AB355" s="155">
        <f t="shared" si="18"/>
        <v>3990126</v>
      </c>
      <c r="AC355" s="167" t="s">
        <v>19</v>
      </c>
      <c r="AD355" s="162">
        <v>7990</v>
      </c>
      <c r="AE355" s="174" t="s">
        <v>124</v>
      </c>
      <c r="AF355" s="174">
        <v>2</v>
      </c>
      <c r="AG355" s="189" t="s">
        <v>71</v>
      </c>
      <c r="AH355" s="160"/>
      <c r="AI355" s="175">
        <f t="shared" si="19"/>
        <v>44987</v>
      </c>
      <c r="AJ355" s="174"/>
      <c r="AK355" s="174"/>
      <c r="AL355" s="155"/>
      <c r="AM355" s="155"/>
      <c r="AN355" s="155"/>
      <c r="AO355" s="155"/>
      <c r="AP355" s="155"/>
      <c r="AQ355" s="155"/>
      <c r="AR355" s="155"/>
      <c r="AS355" s="155"/>
    </row>
    <row r="356" spans="1:45" customFormat="1" ht="15" x14ac:dyDescent="0.25">
      <c r="A356" s="189">
        <v>830091676</v>
      </c>
      <c r="B356" s="192" t="s">
        <v>496</v>
      </c>
      <c r="C356" s="193">
        <v>44897</v>
      </c>
      <c r="D356" s="194">
        <v>43862</v>
      </c>
      <c r="E356" s="194">
        <v>44865</v>
      </c>
      <c r="F356" s="156">
        <v>127244004</v>
      </c>
      <c r="G356" s="157">
        <v>85278</v>
      </c>
      <c r="H356" s="157">
        <v>0</v>
      </c>
      <c r="I356" s="157">
        <v>0</v>
      </c>
      <c r="J356" s="158">
        <v>63663525</v>
      </c>
      <c r="K356" s="158">
        <v>0</v>
      </c>
      <c r="L356" s="158">
        <v>0</v>
      </c>
      <c r="M356" s="158">
        <v>284948</v>
      </c>
      <c r="N356" s="158">
        <v>0</v>
      </c>
      <c r="O356" s="158">
        <v>0</v>
      </c>
      <c r="P356" s="158">
        <v>0</v>
      </c>
      <c r="Q356" s="157">
        <v>22889014</v>
      </c>
      <c r="R356" s="158">
        <v>0</v>
      </c>
      <c r="S356" s="159">
        <v>2767000</v>
      </c>
      <c r="T356" s="158">
        <v>15014797</v>
      </c>
      <c r="U356" s="158">
        <v>0</v>
      </c>
      <c r="V356" s="158">
        <v>0</v>
      </c>
      <c r="W356" s="158">
        <v>22539442</v>
      </c>
      <c r="X356" s="155">
        <f t="shared" si="20"/>
        <v>0</v>
      </c>
      <c r="Y356" s="158">
        <v>0</v>
      </c>
      <c r="Z356" s="158">
        <v>0</v>
      </c>
      <c r="AA356" s="155">
        <v>0</v>
      </c>
      <c r="AB356" s="155">
        <f t="shared" ref="AB356:AB363" si="21">+F356-AA356</f>
        <v>127244004</v>
      </c>
      <c r="AC356" s="167" t="s">
        <v>19</v>
      </c>
      <c r="AD356" s="162">
        <v>7988</v>
      </c>
      <c r="AE356" s="174" t="s">
        <v>124</v>
      </c>
      <c r="AF356" s="174">
        <v>2</v>
      </c>
      <c r="AG356" s="189" t="s">
        <v>71</v>
      </c>
      <c r="AH356" s="160"/>
      <c r="AI356" s="175">
        <f t="shared" si="19"/>
        <v>44987</v>
      </c>
      <c r="AJ356" s="174"/>
      <c r="AK356" s="174"/>
      <c r="AL356" s="155"/>
      <c r="AM356" s="155"/>
      <c r="AN356" s="155"/>
      <c r="AO356" s="155"/>
      <c r="AP356" s="155"/>
      <c r="AQ356" s="155"/>
      <c r="AR356" s="155"/>
      <c r="AS356" s="155"/>
    </row>
    <row r="357" spans="1:45" customFormat="1" ht="15" x14ac:dyDescent="0.25">
      <c r="A357" s="189">
        <v>830003807</v>
      </c>
      <c r="B357" s="192" t="s">
        <v>497</v>
      </c>
      <c r="C357" s="193">
        <v>44897</v>
      </c>
      <c r="D357" s="194">
        <v>44136</v>
      </c>
      <c r="E357" s="194">
        <v>44865</v>
      </c>
      <c r="F357" s="156">
        <v>146810077</v>
      </c>
      <c r="G357" s="157">
        <v>7061215</v>
      </c>
      <c r="H357" s="157">
        <v>0</v>
      </c>
      <c r="I357" s="157">
        <v>0</v>
      </c>
      <c r="J357" s="158">
        <v>50873060</v>
      </c>
      <c r="K357" s="158">
        <v>0</v>
      </c>
      <c r="L357" s="158">
        <v>0</v>
      </c>
      <c r="M357" s="158">
        <v>362600</v>
      </c>
      <c r="N357" s="158">
        <v>0</v>
      </c>
      <c r="O357" s="158">
        <v>0</v>
      </c>
      <c r="P357" s="158">
        <v>5528892</v>
      </c>
      <c r="Q357" s="157">
        <v>25266776</v>
      </c>
      <c r="R357" s="158">
        <v>1658501</v>
      </c>
      <c r="S357" s="159">
        <v>675400</v>
      </c>
      <c r="T357" s="158">
        <v>0</v>
      </c>
      <c r="U357" s="158">
        <v>0</v>
      </c>
      <c r="V357" s="158">
        <v>0</v>
      </c>
      <c r="W357" s="158">
        <v>55383633</v>
      </c>
      <c r="X357" s="155">
        <f t="shared" si="20"/>
        <v>0</v>
      </c>
      <c r="Y357" s="158">
        <v>0</v>
      </c>
      <c r="Z357" s="158">
        <v>0</v>
      </c>
      <c r="AA357" s="155">
        <v>0</v>
      </c>
      <c r="AB357" s="155">
        <f t="shared" si="21"/>
        <v>146810077</v>
      </c>
      <c r="AC357" s="167" t="s">
        <v>19</v>
      </c>
      <c r="AD357" s="162">
        <v>7987</v>
      </c>
      <c r="AE357" s="174" t="s">
        <v>124</v>
      </c>
      <c r="AF357" s="174">
        <v>2</v>
      </c>
      <c r="AG357" s="189" t="s">
        <v>71</v>
      </c>
      <c r="AH357" s="160"/>
      <c r="AI357" s="175">
        <f t="shared" ref="AI357:AI363" si="22">C357+90</f>
        <v>44987</v>
      </c>
      <c r="AJ357" s="174"/>
      <c r="AK357" s="174"/>
      <c r="AL357" s="155"/>
      <c r="AM357" s="155"/>
      <c r="AN357" s="155"/>
      <c r="AO357" s="155"/>
      <c r="AP357" s="155"/>
      <c r="AQ357" s="155"/>
      <c r="AR357" s="155"/>
      <c r="AS357" s="155"/>
    </row>
    <row r="358" spans="1:45" customFormat="1" ht="15" x14ac:dyDescent="0.25">
      <c r="A358" s="189">
        <v>900196366</v>
      </c>
      <c r="B358" s="192" t="s">
        <v>498</v>
      </c>
      <c r="C358" s="193">
        <v>44897</v>
      </c>
      <c r="D358" s="194">
        <v>43800</v>
      </c>
      <c r="E358" s="194">
        <v>44865</v>
      </c>
      <c r="F358" s="156">
        <v>28682667</v>
      </c>
      <c r="G358" s="157">
        <v>0</v>
      </c>
      <c r="H358" s="157">
        <v>0</v>
      </c>
      <c r="I358" s="157">
        <v>0</v>
      </c>
      <c r="J358" s="158">
        <v>2291991</v>
      </c>
      <c r="K358" s="158">
        <v>0</v>
      </c>
      <c r="L358" s="158">
        <v>0</v>
      </c>
      <c r="M358" s="158">
        <v>0</v>
      </c>
      <c r="N358" s="158">
        <v>0</v>
      </c>
      <c r="O358" s="158">
        <v>0</v>
      </c>
      <c r="P358" s="158">
        <v>0</v>
      </c>
      <c r="Q358" s="157">
        <v>0</v>
      </c>
      <c r="R358" s="158">
        <v>0</v>
      </c>
      <c r="S358" s="159">
        <v>230898</v>
      </c>
      <c r="T358" s="158">
        <v>13753075</v>
      </c>
      <c r="U358" s="158">
        <v>2979125</v>
      </c>
      <c r="V358" s="158">
        <v>72600</v>
      </c>
      <c r="W358" s="158">
        <v>9354978</v>
      </c>
      <c r="X358" s="155">
        <f t="shared" si="20"/>
        <v>0</v>
      </c>
      <c r="Y358" s="158">
        <v>0</v>
      </c>
      <c r="Z358" s="158">
        <v>0</v>
      </c>
      <c r="AA358" s="155">
        <v>0</v>
      </c>
      <c r="AB358" s="155">
        <f t="shared" si="21"/>
        <v>28682667</v>
      </c>
      <c r="AC358" s="167" t="s">
        <v>56</v>
      </c>
      <c r="AD358" s="162">
        <v>7985</v>
      </c>
      <c r="AE358" s="174" t="s">
        <v>124</v>
      </c>
      <c r="AF358" s="174">
        <v>2</v>
      </c>
      <c r="AG358" s="189" t="s">
        <v>71</v>
      </c>
      <c r="AH358" s="160"/>
      <c r="AI358" s="175">
        <f t="shared" si="22"/>
        <v>44987</v>
      </c>
      <c r="AJ358" s="174"/>
      <c r="AK358" s="174"/>
      <c r="AL358" s="155"/>
      <c r="AM358" s="155"/>
      <c r="AN358" s="155"/>
      <c r="AO358" s="155"/>
      <c r="AP358" s="155"/>
      <c r="AQ358" s="155"/>
      <c r="AR358" s="155"/>
      <c r="AS358" s="155"/>
    </row>
    <row r="359" spans="1:45" customFormat="1" ht="15" x14ac:dyDescent="0.25">
      <c r="A359" s="189">
        <v>901221353</v>
      </c>
      <c r="B359" s="192" t="s">
        <v>499</v>
      </c>
      <c r="C359" s="193">
        <v>44897</v>
      </c>
      <c r="D359" s="194">
        <v>44835</v>
      </c>
      <c r="E359" s="194">
        <v>44865</v>
      </c>
      <c r="F359" s="156">
        <v>118732687</v>
      </c>
      <c r="G359" s="157">
        <v>0</v>
      </c>
      <c r="H359" s="157">
        <v>0</v>
      </c>
      <c r="I359" s="157">
        <v>0</v>
      </c>
      <c r="J359" s="158">
        <v>0</v>
      </c>
      <c r="K359" s="158">
        <v>0</v>
      </c>
      <c r="L359" s="158">
        <v>0</v>
      </c>
      <c r="M359" s="158">
        <v>0</v>
      </c>
      <c r="N359" s="158">
        <v>0</v>
      </c>
      <c r="O359" s="158">
        <v>0</v>
      </c>
      <c r="P359" s="158">
        <v>0</v>
      </c>
      <c r="Q359" s="157">
        <v>80558948</v>
      </c>
      <c r="R359" s="158">
        <v>0</v>
      </c>
      <c r="S359" s="159">
        <v>0</v>
      </c>
      <c r="T359" s="158">
        <v>0</v>
      </c>
      <c r="U359" s="158">
        <v>0</v>
      </c>
      <c r="V359" s="158">
        <v>38173739</v>
      </c>
      <c r="W359" s="158">
        <v>0</v>
      </c>
      <c r="X359" s="155">
        <f t="shared" si="20"/>
        <v>0</v>
      </c>
      <c r="Y359" s="158">
        <v>0</v>
      </c>
      <c r="Z359" s="158">
        <v>0</v>
      </c>
      <c r="AA359" s="155">
        <v>0</v>
      </c>
      <c r="AB359" s="155">
        <f t="shared" si="21"/>
        <v>118732687</v>
      </c>
      <c r="AC359" s="167" t="s">
        <v>19</v>
      </c>
      <c r="AD359" s="162">
        <v>7979</v>
      </c>
      <c r="AE359" s="174" t="s">
        <v>124</v>
      </c>
      <c r="AF359" s="174">
        <v>2</v>
      </c>
      <c r="AG359" s="189" t="s">
        <v>71</v>
      </c>
      <c r="AH359" s="160"/>
      <c r="AI359" s="175">
        <f t="shared" si="22"/>
        <v>44987</v>
      </c>
      <c r="AJ359" s="174"/>
      <c r="AK359" s="174"/>
      <c r="AL359" s="155"/>
      <c r="AM359" s="155"/>
      <c r="AN359" s="155"/>
      <c r="AO359" s="155"/>
      <c r="AP359" s="155"/>
      <c r="AQ359" s="155"/>
      <c r="AR359" s="155"/>
      <c r="AS359" s="155"/>
    </row>
    <row r="360" spans="1:45" customFormat="1" ht="15" x14ac:dyDescent="0.25">
      <c r="A360" s="189">
        <v>802003414</v>
      </c>
      <c r="B360" s="192" t="s">
        <v>500</v>
      </c>
      <c r="C360" s="193">
        <v>44896</v>
      </c>
      <c r="D360" s="194">
        <v>42370</v>
      </c>
      <c r="E360" s="194">
        <v>44926</v>
      </c>
      <c r="F360" s="156">
        <v>240000277</v>
      </c>
      <c r="G360" s="157">
        <v>0</v>
      </c>
      <c r="H360" s="157">
        <v>0</v>
      </c>
      <c r="I360" s="157">
        <v>0</v>
      </c>
      <c r="J360" s="158">
        <v>9256847</v>
      </c>
      <c r="K360" s="158">
        <v>0</v>
      </c>
      <c r="L360" s="158">
        <v>0</v>
      </c>
      <c r="M360" s="158">
        <v>0</v>
      </c>
      <c r="N360" s="158">
        <v>1783966</v>
      </c>
      <c r="O360" s="158">
        <v>0</v>
      </c>
      <c r="P360" s="158">
        <v>0</v>
      </c>
      <c r="Q360" s="157">
        <v>697750</v>
      </c>
      <c r="R360" s="158">
        <v>0</v>
      </c>
      <c r="S360" s="159">
        <v>96433704</v>
      </c>
      <c r="T360" s="158">
        <v>9809966</v>
      </c>
      <c r="U360" s="158">
        <v>0</v>
      </c>
      <c r="V360" s="158">
        <v>15988057</v>
      </c>
      <c r="W360" s="158">
        <v>106029987</v>
      </c>
      <c r="X360" s="155">
        <f t="shared" si="20"/>
        <v>0</v>
      </c>
      <c r="Y360" s="158">
        <v>0</v>
      </c>
      <c r="Z360" s="158">
        <v>0</v>
      </c>
      <c r="AA360" s="155">
        <v>0</v>
      </c>
      <c r="AB360" s="155">
        <f t="shared" si="21"/>
        <v>240000277</v>
      </c>
      <c r="AC360" s="167" t="s">
        <v>41</v>
      </c>
      <c r="AD360" s="162">
        <v>7967</v>
      </c>
      <c r="AE360" s="174" t="s">
        <v>124</v>
      </c>
      <c r="AF360" s="174">
        <v>2</v>
      </c>
      <c r="AG360" s="189" t="s">
        <v>71</v>
      </c>
      <c r="AH360" s="160"/>
      <c r="AI360" s="175">
        <f t="shared" si="22"/>
        <v>44986</v>
      </c>
      <c r="AJ360" s="174"/>
      <c r="AK360" s="174"/>
      <c r="AL360" s="155"/>
      <c r="AM360" s="155"/>
      <c r="AN360" s="155"/>
      <c r="AO360" s="155"/>
      <c r="AP360" s="155"/>
      <c r="AQ360" s="155"/>
      <c r="AR360" s="155"/>
      <c r="AS360" s="155"/>
    </row>
    <row r="361" spans="1:45" customFormat="1" ht="15" x14ac:dyDescent="0.25">
      <c r="A361" s="189">
        <v>891800982</v>
      </c>
      <c r="B361" s="192" t="s">
        <v>501</v>
      </c>
      <c r="C361" s="193">
        <v>44896</v>
      </c>
      <c r="D361" s="194">
        <v>43891</v>
      </c>
      <c r="E361" s="194">
        <v>44865</v>
      </c>
      <c r="F361" s="156">
        <v>680069909</v>
      </c>
      <c r="G361" s="157">
        <v>2189001</v>
      </c>
      <c r="H361" s="157">
        <v>0</v>
      </c>
      <c r="I361" s="157">
        <v>0</v>
      </c>
      <c r="J361" s="158">
        <v>254025162</v>
      </c>
      <c r="K361" s="158">
        <v>0</v>
      </c>
      <c r="L361" s="158">
        <v>1828761</v>
      </c>
      <c r="M361" s="158">
        <v>1189303</v>
      </c>
      <c r="N361" s="158">
        <v>242496</v>
      </c>
      <c r="O361" s="158">
        <v>0</v>
      </c>
      <c r="P361" s="158">
        <v>0</v>
      </c>
      <c r="Q361" s="157">
        <v>25380716</v>
      </c>
      <c r="R361" s="158">
        <v>0</v>
      </c>
      <c r="S361" s="159">
        <v>43085098</v>
      </c>
      <c r="T361" s="158">
        <v>167581943</v>
      </c>
      <c r="U361" s="158">
        <v>0</v>
      </c>
      <c r="V361" s="158">
        <v>1049082</v>
      </c>
      <c r="W361" s="158">
        <v>183498347</v>
      </c>
      <c r="X361" s="155">
        <f t="shared" si="20"/>
        <v>0</v>
      </c>
      <c r="Y361" s="158">
        <v>0</v>
      </c>
      <c r="Z361" s="158">
        <v>0</v>
      </c>
      <c r="AA361" s="155">
        <v>0</v>
      </c>
      <c r="AB361" s="155">
        <f t="shared" si="21"/>
        <v>680069909</v>
      </c>
      <c r="AC361" s="167" t="s">
        <v>56</v>
      </c>
      <c r="AD361" s="162">
        <v>7963</v>
      </c>
      <c r="AE361" s="174" t="s">
        <v>124</v>
      </c>
      <c r="AF361" s="174">
        <v>2</v>
      </c>
      <c r="AG361" s="189" t="s">
        <v>71</v>
      </c>
      <c r="AH361" s="160"/>
      <c r="AI361" s="175">
        <f t="shared" si="22"/>
        <v>44986</v>
      </c>
      <c r="AJ361" s="174"/>
      <c r="AK361" s="174"/>
      <c r="AL361" s="155"/>
      <c r="AM361" s="155"/>
      <c r="AN361" s="155"/>
      <c r="AO361" s="155"/>
      <c r="AP361" s="155"/>
      <c r="AQ361" s="155"/>
      <c r="AR361" s="155"/>
      <c r="AS361" s="155"/>
    </row>
    <row r="362" spans="1:45" customFormat="1" ht="15" x14ac:dyDescent="0.25">
      <c r="A362" s="189">
        <v>800224466</v>
      </c>
      <c r="B362" s="192" t="s">
        <v>502</v>
      </c>
      <c r="C362" s="193">
        <v>44896</v>
      </c>
      <c r="D362" s="194">
        <v>43678</v>
      </c>
      <c r="E362" s="194">
        <v>44865</v>
      </c>
      <c r="F362" s="156">
        <v>303767682</v>
      </c>
      <c r="G362" s="157">
        <v>0</v>
      </c>
      <c r="H362" s="157">
        <v>0</v>
      </c>
      <c r="I362" s="157">
        <v>0</v>
      </c>
      <c r="J362" s="158">
        <v>7089684</v>
      </c>
      <c r="K362" s="158">
        <v>0</v>
      </c>
      <c r="L362" s="158">
        <v>0</v>
      </c>
      <c r="M362" s="158">
        <v>3333642</v>
      </c>
      <c r="N362" s="158">
        <v>0</v>
      </c>
      <c r="O362" s="158">
        <v>0</v>
      </c>
      <c r="P362" s="158">
        <v>0</v>
      </c>
      <c r="Q362" s="157">
        <v>0</v>
      </c>
      <c r="R362" s="158">
        <v>6085900</v>
      </c>
      <c r="S362" s="159">
        <v>61949978</v>
      </c>
      <c r="T362" s="158">
        <v>192832611</v>
      </c>
      <c r="U362" s="158">
        <v>0</v>
      </c>
      <c r="V362" s="158">
        <v>0</v>
      </c>
      <c r="W362" s="158">
        <v>32475867</v>
      </c>
      <c r="X362" s="155">
        <f t="shared" si="20"/>
        <v>0</v>
      </c>
      <c r="Y362" s="158">
        <v>0</v>
      </c>
      <c r="Z362" s="158">
        <v>0</v>
      </c>
      <c r="AA362" s="155">
        <v>0</v>
      </c>
      <c r="AB362" s="155">
        <f t="shared" si="21"/>
        <v>303767682</v>
      </c>
      <c r="AC362" s="167" t="s">
        <v>19</v>
      </c>
      <c r="AD362" s="162">
        <v>7961</v>
      </c>
      <c r="AE362" s="174" t="s">
        <v>124</v>
      </c>
      <c r="AF362" s="174">
        <v>2</v>
      </c>
      <c r="AG362" s="189" t="s">
        <v>71</v>
      </c>
      <c r="AH362" s="160"/>
      <c r="AI362" s="175">
        <f t="shared" si="22"/>
        <v>44986</v>
      </c>
      <c r="AJ362" s="174"/>
      <c r="AK362" s="174"/>
      <c r="AL362" s="155"/>
      <c r="AM362" s="155"/>
      <c r="AN362" s="155"/>
      <c r="AO362" s="155"/>
      <c r="AP362" s="155"/>
      <c r="AQ362" s="155"/>
      <c r="AR362" s="155"/>
      <c r="AS362" s="155"/>
    </row>
    <row r="363" spans="1:45" customFormat="1" ht="15" x14ac:dyDescent="0.25">
      <c r="A363" s="189">
        <v>860023987</v>
      </c>
      <c r="B363" s="192" t="s">
        <v>503</v>
      </c>
      <c r="C363" s="193">
        <v>44896</v>
      </c>
      <c r="D363" s="194">
        <v>44166</v>
      </c>
      <c r="E363" s="194">
        <v>44865</v>
      </c>
      <c r="F363" s="156">
        <v>59849356</v>
      </c>
      <c r="G363" s="157">
        <v>0</v>
      </c>
      <c r="H363" s="157">
        <v>0</v>
      </c>
      <c r="I363" s="157">
        <v>0</v>
      </c>
      <c r="J363" s="158">
        <v>27867961</v>
      </c>
      <c r="K363" s="158">
        <v>0</v>
      </c>
      <c r="L363" s="158">
        <v>0</v>
      </c>
      <c r="M363" s="158">
        <v>259200</v>
      </c>
      <c r="N363" s="158">
        <v>0</v>
      </c>
      <c r="O363" s="158">
        <v>0</v>
      </c>
      <c r="P363" s="158">
        <v>0</v>
      </c>
      <c r="Q363" s="157">
        <v>3588148</v>
      </c>
      <c r="R363" s="158">
        <v>3985180</v>
      </c>
      <c r="S363" s="159">
        <v>520776</v>
      </c>
      <c r="T363" s="158">
        <v>3223327</v>
      </c>
      <c r="U363" s="158">
        <v>0</v>
      </c>
      <c r="V363" s="158">
        <v>3473955</v>
      </c>
      <c r="W363" s="158">
        <v>16930809</v>
      </c>
      <c r="X363" s="155">
        <f t="shared" si="20"/>
        <v>0</v>
      </c>
      <c r="Y363" s="158">
        <v>0</v>
      </c>
      <c r="Z363" s="158">
        <v>0</v>
      </c>
      <c r="AA363" s="155">
        <v>0</v>
      </c>
      <c r="AB363" s="155">
        <f t="shared" si="21"/>
        <v>59849356</v>
      </c>
      <c r="AC363" s="167" t="s">
        <v>19</v>
      </c>
      <c r="AD363" s="162">
        <v>7959</v>
      </c>
      <c r="AE363" s="174" t="s">
        <v>124</v>
      </c>
      <c r="AF363" s="174">
        <v>2</v>
      </c>
      <c r="AG363" s="189" t="s">
        <v>71</v>
      </c>
      <c r="AH363" s="160"/>
      <c r="AI363" s="175">
        <f t="shared" si="22"/>
        <v>44986</v>
      </c>
      <c r="AJ363" s="174"/>
      <c r="AK363" s="174"/>
      <c r="AL363" s="155"/>
      <c r="AM363" s="155"/>
      <c r="AN363" s="155"/>
      <c r="AO363" s="155"/>
      <c r="AP363" s="155"/>
      <c r="AQ363" s="155"/>
      <c r="AR363" s="155"/>
      <c r="AS363" s="155"/>
    </row>
    <row r="364" spans="1:45" s="195" customFormat="1" ht="16.5" x14ac:dyDescent="0.3">
      <c r="A364" s="189">
        <v>891180268</v>
      </c>
      <c r="B364" s="192" t="s">
        <v>73</v>
      </c>
      <c r="C364" s="193">
        <v>44897</v>
      </c>
      <c r="D364" s="194">
        <v>41183</v>
      </c>
      <c r="E364" s="194">
        <v>44895</v>
      </c>
      <c r="F364" s="202">
        <v>1542535174</v>
      </c>
      <c r="G364" s="156">
        <v>139369100</v>
      </c>
      <c r="H364" s="157">
        <v>0</v>
      </c>
      <c r="I364" s="157">
        <v>0</v>
      </c>
      <c r="J364" s="157">
        <v>107143408</v>
      </c>
      <c r="K364" s="158">
        <v>0</v>
      </c>
      <c r="L364" s="158">
        <v>4193710</v>
      </c>
      <c r="M364" s="158">
        <v>8254404</v>
      </c>
      <c r="N364" s="158">
        <v>26046974</v>
      </c>
      <c r="O364" s="158">
        <v>0</v>
      </c>
      <c r="P364" s="158">
        <v>0</v>
      </c>
      <c r="Q364" s="158">
        <v>19907907</v>
      </c>
      <c r="R364" s="157">
        <v>0</v>
      </c>
      <c r="S364" s="158">
        <v>111410159</v>
      </c>
      <c r="T364" s="159">
        <v>86375837</v>
      </c>
      <c r="U364" s="158">
        <v>0</v>
      </c>
      <c r="V364" s="158">
        <v>0</v>
      </c>
      <c r="W364" s="158">
        <v>1039833675</v>
      </c>
      <c r="X364" s="155">
        <f t="shared" si="20"/>
        <v>0</v>
      </c>
      <c r="Y364" s="158">
        <v>0</v>
      </c>
      <c r="Z364" s="158">
        <v>0</v>
      </c>
      <c r="AA364" s="157">
        <f>+Y364+Z364</f>
        <v>0</v>
      </c>
      <c r="AB364" s="157">
        <f>+F364-AA364</f>
        <v>1542535174</v>
      </c>
      <c r="AC364" s="167" t="s">
        <v>56</v>
      </c>
      <c r="AD364" s="161">
        <v>7984</v>
      </c>
      <c r="AE364" s="174" t="s">
        <v>126</v>
      </c>
      <c r="AF364" s="174">
        <v>2</v>
      </c>
      <c r="AG364" s="189" t="s">
        <v>71</v>
      </c>
      <c r="AH364" s="160"/>
      <c r="AI364" s="175">
        <v>44987</v>
      </c>
      <c r="AJ364" s="174"/>
      <c r="AK364" s="174"/>
      <c r="AL364" s="155"/>
      <c r="AM364" s="155"/>
      <c r="AN364" s="155"/>
      <c r="AO364" s="155"/>
      <c r="AP364" s="155"/>
      <c r="AQ364" s="155"/>
      <c r="AR364" s="155"/>
      <c r="AS364" s="155"/>
    </row>
    <row r="365" spans="1:45" s="195" customFormat="1" ht="16.5" x14ac:dyDescent="0.3">
      <c r="A365" s="189">
        <v>900341157</v>
      </c>
      <c r="B365" s="192" t="s">
        <v>504</v>
      </c>
      <c r="C365" s="193">
        <v>44898</v>
      </c>
      <c r="D365" s="194">
        <v>44805</v>
      </c>
      <c r="E365" s="194">
        <v>44895</v>
      </c>
      <c r="F365" s="202">
        <v>22787130</v>
      </c>
      <c r="G365" s="156">
        <v>0</v>
      </c>
      <c r="H365" s="157">
        <v>0</v>
      </c>
      <c r="I365" s="157">
        <v>0</v>
      </c>
      <c r="J365" s="157">
        <v>19149800</v>
      </c>
      <c r="K365" s="158">
        <v>0</v>
      </c>
      <c r="L365" s="158">
        <v>0</v>
      </c>
      <c r="M365" s="158">
        <v>0</v>
      </c>
      <c r="N365" s="158">
        <v>0</v>
      </c>
      <c r="O365" s="158">
        <v>0</v>
      </c>
      <c r="P365" s="158">
        <v>0</v>
      </c>
      <c r="Q365" s="158">
        <v>0</v>
      </c>
      <c r="R365" s="157">
        <v>0</v>
      </c>
      <c r="S365" s="158">
        <v>1386600</v>
      </c>
      <c r="T365" s="159">
        <v>0</v>
      </c>
      <c r="U365" s="158">
        <v>0</v>
      </c>
      <c r="V365" s="158">
        <v>0</v>
      </c>
      <c r="W365" s="158">
        <v>2250730</v>
      </c>
      <c r="X365" s="155">
        <f t="shared" si="20"/>
        <v>0</v>
      </c>
      <c r="Y365" s="158">
        <v>0</v>
      </c>
      <c r="Z365" s="158">
        <v>0</v>
      </c>
      <c r="AA365" s="157">
        <f t="shared" ref="AA365:AA420" si="23">+Y365+Z365</f>
        <v>0</v>
      </c>
      <c r="AB365" s="157">
        <f t="shared" ref="AB365:AB420" si="24">+F365-AA365</f>
        <v>22787130</v>
      </c>
      <c r="AC365" s="167" t="s">
        <v>19</v>
      </c>
      <c r="AD365" s="161">
        <v>8010</v>
      </c>
      <c r="AE365" s="174" t="s">
        <v>126</v>
      </c>
      <c r="AF365" s="174">
        <v>2</v>
      </c>
      <c r="AG365" s="189" t="s">
        <v>71</v>
      </c>
      <c r="AH365" s="160"/>
      <c r="AI365" s="175">
        <v>44988</v>
      </c>
      <c r="AJ365" s="174"/>
      <c r="AK365" s="174"/>
      <c r="AL365" s="155"/>
      <c r="AM365" s="155"/>
      <c r="AN365" s="155"/>
      <c r="AO365" s="155"/>
      <c r="AP365" s="155"/>
      <c r="AQ365" s="155"/>
      <c r="AR365" s="155"/>
      <c r="AS365" s="155"/>
    </row>
    <row r="366" spans="1:45" s="195" customFormat="1" ht="16.5" x14ac:dyDescent="0.3">
      <c r="A366" s="189">
        <v>8673670</v>
      </c>
      <c r="B366" s="192" t="s">
        <v>505</v>
      </c>
      <c r="C366" s="193">
        <v>44898</v>
      </c>
      <c r="D366" s="194">
        <v>44743</v>
      </c>
      <c r="E366" s="194">
        <v>44895</v>
      </c>
      <c r="F366" s="202">
        <v>10985704</v>
      </c>
      <c r="G366" s="156">
        <v>0</v>
      </c>
      <c r="H366" s="157">
        <v>0</v>
      </c>
      <c r="I366" s="157">
        <v>0</v>
      </c>
      <c r="J366" s="157">
        <v>0</v>
      </c>
      <c r="K366" s="158">
        <v>0</v>
      </c>
      <c r="L366" s="158">
        <v>0</v>
      </c>
      <c r="M366" s="158">
        <v>0</v>
      </c>
      <c r="N366" s="158">
        <v>0</v>
      </c>
      <c r="O366" s="158">
        <v>0</v>
      </c>
      <c r="P366" s="158">
        <v>0</v>
      </c>
      <c r="Q366" s="158">
        <v>2362330</v>
      </c>
      <c r="R366" s="157">
        <v>0</v>
      </c>
      <c r="S366" s="158">
        <v>0</v>
      </c>
      <c r="T366" s="159">
        <v>2457270</v>
      </c>
      <c r="U366" s="158">
        <v>0</v>
      </c>
      <c r="V366" s="158">
        <v>0</v>
      </c>
      <c r="W366" s="158">
        <v>6166104</v>
      </c>
      <c r="X366" s="155">
        <f t="shared" si="20"/>
        <v>0</v>
      </c>
      <c r="Y366" s="158">
        <v>0</v>
      </c>
      <c r="Z366" s="158">
        <v>0</v>
      </c>
      <c r="AA366" s="157">
        <f t="shared" si="23"/>
        <v>0</v>
      </c>
      <c r="AB366" s="157">
        <f t="shared" si="24"/>
        <v>10985704</v>
      </c>
      <c r="AC366" s="167" t="s">
        <v>58</v>
      </c>
      <c r="AD366" s="161">
        <v>8009</v>
      </c>
      <c r="AE366" s="174" t="s">
        <v>126</v>
      </c>
      <c r="AF366" s="174">
        <v>2</v>
      </c>
      <c r="AG366" s="189" t="s">
        <v>71</v>
      </c>
      <c r="AH366" s="160"/>
      <c r="AI366" s="175">
        <v>44988</v>
      </c>
      <c r="AJ366" s="174"/>
      <c r="AK366" s="174"/>
      <c r="AL366" s="155"/>
      <c r="AM366" s="155"/>
      <c r="AN366" s="155"/>
      <c r="AO366" s="155"/>
      <c r="AP366" s="155"/>
      <c r="AQ366" s="155"/>
      <c r="AR366" s="155"/>
      <c r="AS366" s="155"/>
    </row>
    <row r="367" spans="1:45" s="195" customFormat="1" ht="16.5" x14ac:dyDescent="0.3">
      <c r="A367" s="189">
        <v>800193490</v>
      </c>
      <c r="B367" s="192" t="s">
        <v>506</v>
      </c>
      <c r="C367" s="193">
        <v>44898</v>
      </c>
      <c r="D367" s="194">
        <v>40422</v>
      </c>
      <c r="E367" s="194">
        <v>44895</v>
      </c>
      <c r="F367" s="202">
        <v>21384304</v>
      </c>
      <c r="G367" s="156">
        <v>0</v>
      </c>
      <c r="H367" s="157">
        <v>0</v>
      </c>
      <c r="I367" s="157">
        <v>0</v>
      </c>
      <c r="J367" s="157">
        <v>6877898</v>
      </c>
      <c r="K367" s="158">
        <v>0</v>
      </c>
      <c r="L367" s="158">
        <v>0</v>
      </c>
      <c r="M367" s="158">
        <v>0</v>
      </c>
      <c r="N367" s="158">
        <v>0</v>
      </c>
      <c r="O367" s="158">
        <v>0</v>
      </c>
      <c r="P367" s="158">
        <v>0</v>
      </c>
      <c r="Q367" s="158">
        <v>5090330</v>
      </c>
      <c r="R367" s="157">
        <v>0</v>
      </c>
      <c r="S367" s="158">
        <v>5989184</v>
      </c>
      <c r="T367" s="159">
        <v>1287677</v>
      </c>
      <c r="U367" s="158">
        <v>0</v>
      </c>
      <c r="V367" s="158">
        <v>98200</v>
      </c>
      <c r="W367" s="158">
        <v>2041015</v>
      </c>
      <c r="X367" s="155">
        <f t="shared" si="20"/>
        <v>0</v>
      </c>
      <c r="Y367" s="158">
        <v>0</v>
      </c>
      <c r="Z367" s="158">
        <v>0</v>
      </c>
      <c r="AA367" s="157">
        <f t="shared" si="23"/>
        <v>0</v>
      </c>
      <c r="AB367" s="157">
        <f t="shared" si="24"/>
        <v>21384304</v>
      </c>
      <c r="AC367" s="167" t="s">
        <v>19</v>
      </c>
      <c r="AD367" s="161">
        <v>8008</v>
      </c>
      <c r="AE367" s="174" t="s">
        <v>126</v>
      </c>
      <c r="AF367" s="174">
        <v>2</v>
      </c>
      <c r="AG367" s="189" t="s">
        <v>71</v>
      </c>
      <c r="AH367" s="160"/>
      <c r="AI367" s="175">
        <v>44988</v>
      </c>
      <c r="AJ367" s="174"/>
      <c r="AK367" s="174"/>
      <c r="AL367" s="155"/>
      <c r="AM367" s="155"/>
      <c r="AN367" s="155"/>
      <c r="AO367" s="155"/>
      <c r="AP367" s="155"/>
      <c r="AQ367" s="155"/>
      <c r="AR367" s="155"/>
      <c r="AS367" s="155"/>
    </row>
    <row r="368" spans="1:45" s="195" customFormat="1" ht="16.5" x14ac:dyDescent="0.3">
      <c r="A368" s="189">
        <v>19062743</v>
      </c>
      <c r="B368" s="192" t="s">
        <v>137</v>
      </c>
      <c r="C368" s="193">
        <v>44898</v>
      </c>
      <c r="D368" s="194">
        <v>44866</v>
      </c>
      <c r="E368" s="194">
        <v>44895</v>
      </c>
      <c r="F368" s="202">
        <v>4051470</v>
      </c>
      <c r="G368" s="156">
        <v>0</v>
      </c>
      <c r="H368" s="157">
        <v>0</v>
      </c>
      <c r="I368" s="157">
        <v>0</v>
      </c>
      <c r="J368" s="157">
        <v>0</v>
      </c>
      <c r="K368" s="158">
        <v>0</v>
      </c>
      <c r="L368" s="158">
        <v>0</v>
      </c>
      <c r="M368" s="158">
        <v>0</v>
      </c>
      <c r="N368" s="158">
        <v>0</v>
      </c>
      <c r="O368" s="158">
        <v>0</v>
      </c>
      <c r="P368" s="158">
        <v>0</v>
      </c>
      <c r="Q368" s="158">
        <v>0</v>
      </c>
      <c r="R368" s="157">
        <v>0</v>
      </c>
      <c r="S368" s="158">
        <v>1626235</v>
      </c>
      <c r="T368" s="159">
        <v>0</v>
      </c>
      <c r="U368" s="158">
        <v>0</v>
      </c>
      <c r="V368" s="158">
        <v>0</v>
      </c>
      <c r="W368" s="158">
        <v>2425235</v>
      </c>
      <c r="X368" s="155">
        <f t="shared" si="20"/>
        <v>0</v>
      </c>
      <c r="Y368" s="158">
        <v>0</v>
      </c>
      <c r="Z368" s="158">
        <v>0</v>
      </c>
      <c r="AA368" s="157">
        <f t="shared" si="23"/>
        <v>0</v>
      </c>
      <c r="AB368" s="157">
        <f t="shared" si="24"/>
        <v>4051470</v>
      </c>
      <c r="AC368" s="167" t="s">
        <v>58</v>
      </c>
      <c r="AD368" s="161">
        <v>8006</v>
      </c>
      <c r="AE368" s="174" t="s">
        <v>126</v>
      </c>
      <c r="AF368" s="174">
        <v>2</v>
      </c>
      <c r="AG368" s="189" t="s">
        <v>71</v>
      </c>
      <c r="AH368" s="160"/>
      <c r="AI368" s="175">
        <v>44988</v>
      </c>
      <c r="AJ368" s="174"/>
      <c r="AK368" s="174"/>
      <c r="AL368" s="155"/>
      <c r="AM368" s="155"/>
      <c r="AN368" s="155"/>
      <c r="AO368" s="155"/>
      <c r="AP368" s="155"/>
      <c r="AQ368" s="155"/>
      <c r="AR368" s="155"/>
      <c r="AS368" s="155"/>
    </row>
    <row r="369" spans="1:45" s="195" customFormat="1" ht="16.5" x14ac:dyDescent="0.3">
      <c r="A369" s="189">
        <v>32707732</v>
      </c>
      <c r="B369" s="192" t="s">
        <v>507</v>
      </c>
      <c r="C369" s="193">
        <v>44898</v>
      </c>
      <c r="D369" s="194">
        <v>44805</v>
      </c>
      <c r="E369" s="194">
        <v>44834</v>
      </c>
      <c r="F369" s="202">
        <v>2453123</v>
      </c>
      <c r="G369" s="156">
        <v>0</v>
      </c>
      <c r="H369" s="157">
        <v>0</v>
      </c>
      <c r="I369" s="157">
        <v>0</v>
      </c>
      <c r="J369" s="157">
        <v>0</v>
      </c>
      <c r="K369" s="158">
        <v>0</v>
      </c>
      <c r="L369" s="158">
        <v>0</v>
      </c>
      <c r="M369" s="158">
        <v>0</v>
      </c>
      <c r="N369" s="158">
        <v>0</v>
      </c>
      <c r="O369" s="158">
        <v>0</v>
      </c>
      <c r="P369" s="158">
        <v>0</v>
      </c>
      <c r="Q369" s="158">
        <v>1402223</v>
      </c>
      <c r="R369" s="157">
        <v>0</v>
      </c>
      <c r="S369" s="158">
        <v>0</v>
      </c>
      <c r="T369" s="159">
        <v>0</v>
      </c>
      <c r="U369" s="158">
        <v>0</v>
      </c>
      <c r="V369" s="158">
        <v>0</v>
      </c>
      <c r="W369" s="158">
        <v>1050900</v>
      </c>
      <c r="X369" s="155">
        <f t="shared" si="20"/>
        <v>0</v>
      </c>
      <c r="Y369" s="158">
        <v>0</v>
      </c>
      <c r="Z369" s="158">
        <v>0</v>
      </c>
      <c r="AA369" s="157">
        <f t="shared" si="23"/>
        <v>0</v>
      </c>
      <c r="AB369" s="157">
        <f t="shared" si="24"/>
        <v>2453123</v>
      </c>
      <c r="AC369" s="167" t="s">
        <v>58</v>
      </c>
      <c r="AD369" s="161">
        <v>8005</v>
      </c>
      <c r="AE369" s="174" t="s">
        <v>126</v>
      </c>
      <c r="AF369" s="174">
        <v>2</v>
      </c>
      <c r="AG369" s="189" t="s">
        <v>71</v>
      </c>
      <c r="AH369" s="160"/>
      <c r="AI369" s="175">
        <v>44988</v>
      </c>
      <c r="AJ369" s="174"/>
      <c r="AK369" s="174"/>
      <c r="AL369" s="155"/>
      <c r="AM369" s="155"/>
      <c r="AN369" s="155"/>
      <c r="AO369" s="155"/>
      <c r="AP369" s="155"/>
      <c r="AQ369" s="155"/>
      <c r="AR369" s="155"/>
      <c r="AS369" s="155"/>
    </row>
    <row r="370" spans="1:45" s="195" customFormat="1" ht="16.5" x14ac:dyDescent="0.3">
      <c r="A370" s="189">
        <v>891190011</v>
      </c>
      <c r="B370" s="192" t="s">
        <v>508</v>
      </c>
      <c r="C370" s="193">
        <v>44898</v>
      </c>
      <c r="D370" s="194">
        <v>41640</v>
      </c>
      <c r="E370" s="194">
        <v>44895</v>
      </c>
      <c r="F370" s="202">
        <v>53914516</v>
      </c>
      <c r="G370" s="156">
        <v>0</v>
      </c>
      <c r="H370" s="157">
        <v>0</v>
      </c>
      <c r="I370" s="157">
        <v>0</v>
      </c>
      <c r="J370" s="157">
        <v>0</v>
      </c>
      <c r="K370" s="158">
        <v>0</v>
      </c>
      <c r="L370" s="158">
        <v>0</v>
      </c>
      <c r="M370" s="158">
        <v>18600</v>
      </c>
      <c r="N370" s="158">
        <v>0</v>
      </c>
      <c r="O370" s="158">
        <v>0</v>
      </c>
      <c r="P370" s="158">
        <v>0</v>
      </c>
      <c r="Q370" s="158">
        <v>0</v>
      </c>
      <c r="R370" s="157">
        <v>0</v>
      </c>
      <c r="S370" s="158">
        <v>0</v>
      </c>
      <c r="T370" s="159">
        <v>4539000</v>
      </c>
      <c r="U370" s="158">
        <v>0</v>
      </c>
      <c r="V370" s="158">
        <v>47800370</v>
      </c>
      <c r="W370" s="158">
        <v>1556546</v>
      </c>
      <c r="X370" s="155">
        <f t="shared" si="20"/>
        <v>0</v>
      </c>
      <c r="Y370" s="158">
        <v>0</v>
      </c>
      <c r="Z370" s="158">
        <v>0</v>
      </c>
      <c r="AA370" s="157">
        <f t="shared" si="23"/>
        <v>0</v>
      </c>
      <c r="AB370" s="157">
        <f t="shared" si="24"/>
        <v>53914516</v>
      </c>
      <c r="AC370" s="167" t="s">
        <v>56</v>
      </c>
      <c r="AD370" s="161">
        <v>8003</v>
      </c>
      <c r="AE370" s="174" t="s">
        <v>126</v>
      </c>
      <c r="AF370" s="174">
        <v>2</v>
      </c>
      <c r="AG370" s="189" t="s">
        <v>71</v>
      </c>
      <c r="AH370" s="160"/>
      <c r="AI370" s="175">
        <v>44988</v>
      </c>
      <c r="AJ370" s="174"/>
      <c r="AK370" s="174"/>
      <c r="AL370" s="155"/>
      <c r="AM370" s="155"/>
      <c r="AN370" s="155"/>
      <c r="AO370" s="155"/>
      <c r="AP370" s="155"/>
      <c r="AQ370" s="155"/>
      <c r="AR370" s="155"/>
      <c r="AS370" s="155"/>
    </row>
    <row r="371" spans="1:45" s="195" customFormat="1" ht="16.5" x14ac:dyDescent="0.3">
      <c r="A371" s="189">
        <v>820001277</v>
      </c>
      <c r="B371" s="192" t="s">
        <v>136</v>
      </c>
      <c r="C371" s="193">
        <v>44898</v>
      </c>
      <c r="D371" s="194">
        <v>43800</v>
      </c>
      <c r="E371" s="194">
        <v>44834</v>
      </c>
      <c r="F371" s="202">
        <v>482922108</v>
      </c>
      <c r="G371" s="156">
        <v>2772976</v>
      </c>
      <c r="H371" s="157">
        <v>0</v>
      </c>
      <c r="I371" s="157">
        <v>0</v>
      </c>
      <c r="J371" s="157">
        <v>94534091</v>
      </c>
      <c r="K371" s="158">
        <v>0</v>
      </c>
      <c r="L371" s="158">
        <v>85087223</v>
      </c>
      <c r="M371" s="158">
        <v>146550533</v>
      </c>
      <c r="N371" s="158">
        <v>0</v>
      </c>
      <c r="O371" s="158">
        <v>0</v>
      </c>
      <c r="P371" s="158">
        <v>0</v>
      </c>
      <c r="Q371" s="158">
        <v>0</v>
      </c>
      <c r="R371" s="157">
        <v>0</v>
      </c>
      <c r="S371" s="158">
        <v>0</v>
      </c>
      <c r="T371" s="159">
        <v>0</v>
      </c>
      <c r="U371" s="158">
        <v>0</v>
      </c>
      <c r="V371" s="158">
        <v>0</v>
      </c>
      <c r="W371" s="158">
        <v>153977285</v>
      </c>
      <c r="X371" s="155">
        <f t="shared" si="20"/>
        <v>0</v>
      </c>
      <c r="Y371" s="158">
        <v>0</v>
      </c>
      <c r="Z371" s="158">
        <v>0</v>
      </c>
      <c r="AA371" s="157">
        <f t="shared" si="23"/>
        <v>0</v>
      </c>
      <c r="AB371" s="157">
        <f t="shared" si="24"/>
        <v>482922108</v>
      </c>
      <c r="AC371" s="167" t="s">
        <v>19</v>
      </c>
      <c r="AD371" s="161">
        <v>8001</v>
      </c>
      <c r="AE371" s="174" t="s">
        <v>126</v>
      </c>
      <c r="AF371" s="174">
        <v>2</v>
      </c>
      <c r="AG371" s="189" t="s">
        <v>71</v>
      </c>
      <c r="AH371" s="160"/>
      <c r="AI371" s="175">
        <v>44988</v>
      </c>
      <c r="AJ371" s="174"/>
      <c r="AK371" s="174"/>
      <c r="AL371" s="155"/>
      <c r="AM371" s="155"/>
      <c r="AN371" s="155"/>
      <c r="AO371" s="155"/>
      <c r="AP371" s="155"/>
      <c r="AQ371" s="155"/>
      <c r="AR371" s="155"/>
      <c r="AS371" s="155"/>
    </row>
    <row r="372" spans="1:45" s="195" customFormat="1" ht="16.5" x14ac:dyDescent="0.3">
      <c r="A372" s="189">
        <v>900971006</v>
      </c>
      <c r="B372" s="192" t="s">
        <v>509</v>
      </c>
      <c r="C372" s="193">
        <v>44898</v>
      </c>
      <c r="D372" s="194">
        <v>43525</v>
      </c>
      <c r="E372" s="194">
        <v>44895</v>
      </c>
      <c r="F372" s="202">
        <v>12800094741</v>
      </c>
      <c r="G372" s="156">
        <v>35402104</v>
      </c>
      <c r="H372" s="157">
        <v>0</v>
      </c>
      <c r="I372" s="157">
        <v>0</v>
      </c>
      <c r="J372" s="157">
        <v>3014130281</v>
      </c>
      <c r="K372" s="158">
        <v>23232735</v>
      </c>
      <c r="L372" s="158">
        <v>7554689</v>
      </c>
      <c r="M372" s="158">
        <v>35219635</v>
      </c>
      <c r="N372" s="158">
        <v>94558798</v>
      </c>
      <c r="O372" s="158">
        <v>0</v>
      </c>
      <c r="P372" s="158">
        <v>0</v>
      </c>
      <c r="Q372" s="158">
        <v>1444479030</v>
      </c>
      <c r="R372" s="157">
        <v>0</v>
      </c>
      <c r="S372" s="158">
        <v>1313297682</v>
      </c>
      <c r="T372" s="159">
        <v>2693260910</v>
      </c>
      <c r="U372" s="158">
        <v>7556060</v>
      </c>
      <c r="V372" s="158">
        <v>1495015652</v>
      </c>
      <c r="W372" s="158">
        <v>2636387165</v>
      </c>
      <c r="X372" s="155">
        <f t="shared" si="20"/>
        <v>0</v>
      </c>
      <c r="Y372" s="158">
        <v>0</v>
      </c>
      <c r="Z372" s="158">
        <v>0</v>
      </c>
      <c r="AA372" s="157">
        <f t="shared" si="23"/>
        <v>0</v>
      </c>
      <c r="AB372" s="157">
        <f t="shared" si="24"/>
        <v>12800094741</v>
      </c>
      <c r="AC372" s="167" t="s">
        <v>55</v>
      </c>
      <c r="AD372" s="161">
        <v>8000</v>
      </c>
      <c r="AE372" s="174" t="s">
        <v>126</v>
      </c>
      <c r="AF372" s="174">
        <v>2</v>
      </c>
      <c r="AG372" s="189" t="s">
        <v>71</v>
      </c>
      <c r="AH372" s="160"/>
      <c r="AI372" s="175">
        <v>44988</v>
      </c>
      <c r="AJ372" s="174"/>
      <c r="AK372" s="174"/>
      <c r="AL372" s="155"/>
      <c r="AM372" s="155"/>
      <c r="AN372" s="155"/>
      <c r="AO372" s="155"/>
      <c r="AP372" s="155"/>
      <c r="AQ372" s="155"/>
      <c r="AR372" s="155"/>
      <c r="AS372" s="155"/>
    </row>
    <row r="373" spans="1:45" s="195" customFormat="1" ht="16.5" x14ac:dyDescent="0.3">
      <c r="A373" s="189">
        <v>53064495</v>
      </c>
      <c r="B373" s="192" t="s">
        <v>183</v>
      </c>
      <c r="C373" s="193">
        <v>44900</v>
      </c>
      <c r="D373" s="194">
        <v>44835</v>
      </c>
      <c r="E373" s="194">
        <v>44895</v>
      </c>
      <c r="F373" s="202">
        <v>24444800</v>
      </c>
      <c r="G373" s="156">
        <v>0</v>
      </c>
      <c r="H373" s="157">
        <v>0</v>
      </c>
      <c r="I373" s="157">
        <v>0</v>
      </c>
      <c r="J373" s="157">
        <v>0</v>
      </c>
      <c r="K373" s="158">
        <v>0</v>
      </c>
      <c r="L373" s="158">
        <v>0</v>
      </c>
      <c r="M373" s="158">
        <v>0</v>
      </c>
      <c r="N373" s="158">
        <v>0</v>
      </c>
      <c r="O373" s="158">
        <v>0</v>
      </c>
      <c r="P373" s="158">
        <v>0</v>
      </c>
      <c r="Q373" s="158">
        <v>13578000</v>
      </c>
      <c r="R373" s="157">
        <v>0</v>
      </c>
      <c r="S373" s="158">
        <v>0</v>
      </c>
      <c r="T373" s="159">
        <v>3696000</v>
      </c>
      <c r="U373" s="158">
        <v>0</v>
      </c>
      <c r="V373" s="158">
        <v>0</v>
      </c>
      <c r="W373" s="158">
        <v>7170800</v>
      </c>
      <c r="X373" s="155">
        <f t="shared" si="20"/>
        <v>0</v>
      </c>
      <c r="Y373" s="158">
        <v>0</v>
      </c>
      <c r="Z373" s="158">
        <v>0</v>
      </c>
      <c r="AA373" s="157">
        <f t="shared" si="23"/>
        <v>0</v>
      </c>
      <c r="AB373" s="157">
        <f t="shared" si="24"/>
        <v>24444800</v>
      </c>
      <c r="AC373" s="167" t="s">
        <v>58</v>
      </c>
      <c r="AD373" s="161">
        <v>8047</v>
      </c>
      <c r="AE373" s="174" t="s">
        <v>126</v>
      </c>
      <c r="AF373" s="174">
        <v>2</v>
      </c>
      <c r="AG373" s="189" t="s">
        <v>71</v>
      </c>
      <c r="AH373" s="160"/>
      <c r="AI373" s="175">
        <v>44990</v>
      </c>
      <c r="AJ373" s="174"/>
      <c r="AK373" s="174"/>
      <c r="AL373" s="155"/>
      <c r="AM373" s="155"/>
      <c r="AN373" s="155"/>
      <c r="AO373" s="155"/>
      <c r="AP373" s="155"/>
      <c r="AQ373" s="155"/>
      <c r="AR373" s="155"/>
      <c r="AS373" s="155"/>
    </row>
    <row r="374" spans="1:45" s="195" customFormat="1" ht="16.5" x14ac:dyDescent="0.3">
      <c r="A374" s="189">
        <v>900284591</v>
      </c>
      <c r="B374" s="192" t="s">
        <v>138</v>
      </c>
      <c r="C374" s="193">
        <v>44900</v>
      </c>
      <c r="D374" s="194">
        <v>44256</v>
      </c>
      <c r="E374" s="194">
        <v>44895</v>
      </c>
      <c r="F374" s="202">
        <v>19664615570</v>
      </c>
      <c r="G374" s="156">
        <v>2410</v>
      </c>
      <c r="H374" s="157">
        <v>0</v>
      </c>
      <c r="I374" s="157">
        <v>0</v>
      </c>
      <c r="J374" s="157">
        <v>8449084103</v>
      </c>
      <c r="K374" s="158">
        <v>0</v>
      </c>
      <c r="L374" s="158">
        <v>674503</v>
      </c>
      <c r="M374" s="158">
        <v>4748072</v>
      </c>
      <c r="N374" s="158">
        <v>13682601</v>
      </c>
      <c r="O374" s="158">
        <v>0</v>
      </c>
      <c r="P374" s="158">
        <v>0</v>
      </c>
      <c r="Q374" s="158">
        <v>4833932936</v>
      </c>
      <c r="R374" s="157">
        <v>0</v>
      </c>
      <c r="S374" s="158">
        <v>1412543446</v>
      </c>
      <c r="T374" s="159">
        <v>1149364726</v>
      </c>
      <c r="U374" s="158">
        <v>2492500520</v>
      </c>
      <c r="V374" s="158">
        <v>123035254</v>
      </c>
      <c r="W374" s="158">
        <v>1185046999</v>
      </c>
      <c r="X374" s="155">
        <f t="shared" si="20"/>
        <v>0</v>
      </c>
      <c r="Y374" s="158">
        <v>0</v>
      </c>
      <c r="Z374" s="158">
        <v>0</v>
      </c>
      <c r="AA374" s="157">
        <f t="shared" si="23"/>
        <v>0</v>
      </c>
      <c r="AB374" s="157">
        <f t="shared" si="24"/>
        <v>19664615570</v>
      </c>
      <c r="AC374" s="167" t="s">
        <v>19</v>
      </c>
      <c r="AD374" s="161">
        <v>8042</v>
      </c>
      <c r="AE374" s="174" t="s">
        <v>126</v>
      </c>
      <c r="AF374" s="174">
        <v>2</v>
      </c>
      <c r="AG374" s="189" t="s">
        <v>71</v>
      </c>
      <c r="AH374" s="160"/>
      <c r="AI374" s="175">
        <v>44990</v>
      </c>
      <c r="AJ374" s="174"/>
      <c r="AK374" s="174"/>
      <c r="AL374" s="155"/>
      <c r="AM374" s="155"/>
      <c r="AN374" s="155"/>
      <c r="AO374" s="155"/>
      <c r="AP374" s="155"/>
      <c r="AQ374" s="155"/>
      <c r="AR374" s="155"/>
      <c r="AS374" s="155"/>
    </row>
    <row r="375" spans="1:45" s="195" customFormat="1" ht="16.5" x14ac:dyDescent="0.3">
      <c r="A375" s="189">
        <v>900817489</v>
      </c>
      <c r="B375" s="192" t="s">
        <v>510</v>
      </c>
      <c r="C375" s="193">
        <v>44900</v>
      </c>
      <c r="D375" s="194">
        <v>44531</v>
      </c>
      <c r="E375" s="194">
        <v>44895</v>
      </c>
      <c r="F375" s="202">
        <v>80295440</v>
      </c>
      <c r="G375" s="156">
        <v>0</v>
      </c>
      <c r="H375" s="157">
        <v>0</v>
      </c>
      <c r="I375" s="157">
        <v>0</v>
      </c>
      <c r="J375" s="157">
        <v>16804028</v>
      </c>
      <c r="K375" s="158">
        <v>0</v>
      </c>
      <c r="L375" s="158">
        <v>0</v>
      </c>
      <c r="M375" s="158">
        <v>0</v>
      </c>
      <c r="N375" s="158">
        <v>0</v>
      </c>
      <c r="O375" s="158">
        <v>0</v>
      </c>
      <c r="P375" s="158">
        <v>0</v>
      </c>
      <c r="Q375" s="158">
        <v>25324140</v>
      </c>
      <c r="R375" s="157">
        <v>0</v>
      </c>
      <c r="S375" s="158">
        <v>2764910</v>
      </c>
      <c r="T375" s="159">
        <v>35120400</v>
      </c>
      <c r="U375" s="158">
        <v>0</v>
      </c>
      <c r="V375" s="158">
        <v>0</v>
      </c>
      <c r="W375" s="158">
        <v>281962</v>
      </c>
      <c r="X375" s="155">
        <f t="shared" si="20"/>
        <v>0</v>
      </c>
      <c r="Y375" s="158">
        <v>0</v>
      </c>
      <c r="Z375" s="158">
        <v>0</v>
      </c>
      <c r="AA375" s="157">
        <f t="shared" si="23"/>
        <v>0</v>
      </c>
      <c r="AB375" s="157">
        <f t="shared" si="24"/>
        <v>80295440</v>
      </c>
      <c r="AC375" s="167" t="s">
        <v>58</v>
      </c>
      <c r="AD375" s="161">
        <v>8037</v>
      </c>
      <c r="AE375" s="174" t="s">
        <v>126</v>
      </c>
      <c r="AF375" s="174">
        <v>2</v>
      </c>
      <c r="AG375" s="189" t="s">
        <v>71</v>
      </c>
      <c r="AH375" s="160"/>
      <c r="AI375" s="175">
        <v>44990</v>
      </c>
      <c r="AJ375" s="174"/>
      <c r="AK375" s="174"/>
      <c r="AL375" s="155"/>
      <c r="AM375" s="155"/>
      <c r="AN375" s="155"/>
      <c r="AO375" s="155"/>
      <c r="AP375" s="155"/>
      <c r="AQ375" s="155"/>
      <c r="AR375" s="155"/>
      <c r="AS375" s="155"/>
    </row>
    <row r="376" spans="1:45" s="195" customFormat="1" ht="16.5" x14ac:dyDescent="0.3">
      <c r="A376" s="189">
        <v>80083584</v>
      </c>
      <c r="B376" s="192" t="s">
        <v>511</v>
      </c>
      <c r="C376" s="193">
        <v>44901</v>
      </c>
      <c r="D376" s="194">
        <v>44409</v>
      </c>
      <c r="E376" s="194">
        <v>44895</v>
      </c>
      <c r="F376" s="202">
        <v>17200</v>
      </c>
      <c r="G376" s="156">
        <v>0</v>
      </c>
      <c r="H376" s="157">
        <v>0</v>
      </c>
      <c r="I376" s="157">
        <v>0</v>
      </c>
      <c r="J376" s="157">
        <v>0</v>
      </c>
      <c r="K376" s="158">
        <v>0</v>
      </c>
      <c r="L376" s="158">
        <v>0</v>
      </c>
      <c r="M376" s="158">
        <v>0</v>
      </c>
      <c r="N376" s="158">
        <v>0</v>
      </c>
      <c r="O376" s="158">
        <v>0</v>
      </c>
      <c r="P376" s="158">
        <v>0</v>
      </c>
      <c r="Q376" s="158">
        <v>0</v>
      </c>
      <c r="R376" s="157">
        <v>0</v>
      </c>
      <c r="S376" s="158">
        <v>17200</v>
      </c>
      <c r="T376" s="159">
        <v>0</v>
      </c>
      <c r="U376" s="158">
        <v>0</v>
      </c>
      <c r="V376" s="158">
        <v>0</v>
      </c>
      <c r="W376" s="158">
        <v>0</v>
      </c>
      <c r="X376" s="155">
        <f t="shared" si="20"/>
        <v>0</v>
      </c>
      <c r="Y376" s="158">
        <v>0</v>
      </c>
      <c r="Z376" s="158">
        <v>0</v>
      </c>
      <c r="AA376" s="157">
        <f t="shared" si="23"/>
        <v>0</v>
      </c>
      <c r="AB376" s="157">
        <f t="shared" si="24"/>
        <v>17200</v>
      </c>
      <c r="AC376" s="167" t="s">
        <v>58</v>
      </c>
      <c r="AD376" s="161">
        <v>8070</v>
      </c>
      <c r="AE376" s="174" t="s">
        <v>126</v>
      </c>
      <c r="AF376" s="174">
        <v>2</v>
      </c>
      <c r="AG376" s="189" t="s">
        <v>71</v>
      </c>
      <c r="AH376" s="160"/>
      <c r="AI376" s="175">
        <v>44991</v>
      </c>
      <c r="AJ376" s="174"/>
      <c r="AK376" s="174"/>
      <c r="AL376" s="155"/>
      <c r="AM376" s="155"/>
      <c r="AN376" s="155"/>
      <c r="AO376" s="155"/>
      <c r="AP376" s="155"/>
      <c r="AQ376" s="155"/>
      <c r="AR376" s="155"/>
      <c r="AS376" s="155"/>
    </row>
    <row r="377" spans="1:45" s="195" customFormat="1" ht="16.5" x14ac:dyDescent="0.3">
      <c r="A377" s="189">
        <v>79270670</v>
      </c>
      <c r="B377" s="192" t="s">
        <v>184</v>
      </c>
      <c r="C377" s="193">
        <v>44901</v>
      </c>
      <c r="D377" s="194">
        <v>44805</v>
      </c>
      <c r="E377" s="194">
        <v>44834</v>
      </c>
      <c r="F377" s="202">
        <v>7034147</v>
      </c>
      <c r="G377" s="156">
        <v>0</v>
      </c>
      <c r="H377" s="157">
        <v>0</v>
      </c>
      <c r="I377" s="157">
        <v>0</v>
      </c>
      <c r="J377" s="157">
        <v>0</v>
      </c>
      <c r="K377" s="158">
        <v>0</v>
      </c>
      <c r="L377" s="158">
        <v>0</v>
      </c>
      <c r="M377" s="158">
        <v>0</v>
      </c>
      <c r="N377" s="158">
        <v>0</v>
      </c>
      <c r="O377" s="158">
        <v>0</v>
      </c>
      <c r="P377" s="158">
        <v>0</v>
      </c>
      <c r="Q377" s="158">
        <v>0</v>
      </c>
      <c r="R377" s="157">
        <v>0</v>
      </c>
      <c r="S377" s="158">
        <v>0</v>
      </c>
      <c r="T377" s="159">
        <v>0</v>
      </c>
      <c r="U377" s="158">
        <v>0</v>
      </c>
      <c r="V377" s="158">
        <v>0</v>
      </c>
      <c r="W377" s="158">
        <v>7034147</v>
      </c>
      <c r="X377" s="155">
        <f t="shared" si="20"/>
        <v>0</v>
      </c>
      <c r="Y377" s="158">
        <v>0</v>
      </c>
      <c r="Z377" s="158">
        <v>0</v>
      </c>
      <c r="AA377" s="157">
        <f t="shared" si="23"/>
        <v>0</v>
      </c>
      <c r="AB377" s="157">
        <f t="shared" si="24"/>
        <v>7034147</v>
      </c>
      <c r="AC377" s="167" t="s">
        <v>58</v>
      </c>
      <c r="AD377" s="161">
        <v>8067</v>
      </c>
      <c r="AE377" s="174" t="s">
        <v>126</v>
      </c>
      <c r="AF377" s="174">
        <v>2</v>
      </c>
      <c r="AG377" s="189" t="s">
        <v>71</v>
      </c>
      <c r="AH377" s="160"/>
      <c r="AI377" s="175">
        <v>44991</v>
      </c>
      <c r="AJ377" s="174"/>
      <c r="AK377" s="174"/>
      <c r="AL377" s="155"/>
      <c r="AM377" s="155"/>
      <c r="AN377" s="155"/>
      <c r="AO377" s="155"/>
      <c r="AP377" s="155"/>
      <c r="AQ377" s="155"/>
      <c r="AR377" s="155"/>
      <c r="AS377" s="155"/>
    </row>
    <row r="378" spans="1:45" s="195" customFormat="1" ht="16.5" x14ac:dyDescent="0.3">
      <c r="A378" s="189">
        <v>79590137</v>
      </c>
      <c r="B378" s="192" t="s">
        <v>512</v>
      </c>
      <c r="C378" s="193">
        <v>44904</v>
      </c>
      <c r="D378" s="194">
        <v>44562</v>
      </c>
      <c r="E378" s="194">
        <v>44895</v>
      </c>
      <c r="F378" s="202">
        <v>28058760</v>
      </c>
      <c r="G378" s="156">
        <v>0</v>
      </c>
      <c r="H378" s="157">
        <v>0</v>
      </c>
      <c r="I378" s="157">
        <v>0</v>
      </c>
      <c r="J378" s="157">
        <v>0</v>
      </c>
      <c r="K378" s="158">
        <v>0</v>
      </c>
      <c r="L378" s="158">
        <v>0</v>
      </c>
      <c r="M378" s="158">
        <v>0</v>
      </c>
      <c r="N378" s="158">
        <v>0</v>
      </c>
      <c r="O378" s="158">
        <v>0</v>
      </c>
      <c r="P378" s="158">
        <v>0</v>
      </c>
      <c r="Q378" s="158">
        <v>0</v>
      </c>
      <c r="R378" s="157">
        <v>0</v>
      </c>
      <c r="S378" s="158">
        <v>213234</v>
      </c>
      <c r="T378" s="159">
        <v>0</v>
      </c>
      <c r="U378" s="158">
        <v>0</v>
      </c>
      <c r="V378" s="158">
        <v>2281420</v>
      </c>
      <c r="W378" s="158">
        <v>25564106</v>
      </c>
      <c r="X378" s="155">
        <f t="shared" si="20"/>
        <v>0</v>
      </c>
      <c r="Y378" s="158">
        <v>0</v>
      </c>
      <c r="Z378" s="158">
        <v>0</v>
      </c>
      <c r="AA378" s="157">
        <f t="shared" si="23"/>
        <v>0</v>
      </c>
      <c r="AB378" s="157">
        <f t="shared" si="24"/>
        <v>28058760</v>
      </c>
      <c r="AC378" s="167" t="s">
        <v>58</v>
      </c>
      <c r="AD378" s="161">
        <v>8126</v>
      </c>
      <c r="AE378" s="174" t="s">
        <v>126</v>
      </c>
      <c r="AF378" s="174">
        <v>2</v>
      </c>
      <c r="AG378" s="189" t="s">
        <v>71</v>
      </c>
      <c r="AH378" s="160"/>
      <c r="AI378" s="175">
        <v>44994</v>
      </c>
      <c r="AJ378" s="174"/>
      <c r="AK378" s="174"/>
      <c r="AL378" s="155"/>
      <c r="AM378" s="155"/>
      <c r="AN378" s="155"/>
      <c r="AO378" s="155"/>
      <c r="AP378" s="155"/>
      <c r="AQ378" s="155"/>
      <c r="AR378" s="155"/>
      <c r="AS378" s="155"/>
    </row>
    <row r="379" spans="1:45" s="195" customFormat="1" ht="16.5" x14ac:dyDescent="0.3">
      <c r="A379" s="189">
        <v>79487376</v>
      </c>
      <c r="B379" s="192" t="s">
        <v>513</v>
      </c>
      <c r="C379" s="193">
        <v>44904</v>
      </c>
      <c r="D379" s="194">
        <v>44896</v>
      </c>
      <c r="E379" s="194">
        <v>44895</v>
      </c>
      <c r="F379" s="202">
        <v>4447203</v>
      </c>
      <c r="G379" s="156">
        <v>0</v>
      </c>
      <c r="H379" s="157">
        <v>0</v>
      </c>
      <c r="I379" s="157">
        <v>0</v>
      </c>
      <c r="J379" s="157">
        <v>2901256</v>
      </c>
      <c r="K379" s="158">
        <v>0</v>
      </c>
      <c r="L379" s="158">
        <v>0</v>
      </c>
      <c r="M379" s="158">
        <v>0</v>
      </c>
      <c r="N379" s="158">
        <v>0</v>
      </c>
      <c r="O379" s="158">
        <v>0</v>
      </c>
      <c r="P379" s="158">
        <v>0</v>
      </c>
      <c r="Q379" s="158">
        <v>0</v>
      </c>
      <c r="R379" s="157">
        <v>0</v>
      </c>
      <c r="S379" s="158">
        <v>1171062</v>
      </c>
      <c r="T379" s="159">
        <v>0</v>
      </c>
      <c r="U379" s="158">
        <v>0</v>
      </c>
      <c r="V379" s="158">
        <v>0</v>
      </c>
      <c r="W379" s="158">
        <v>374885</v>
      </c>
      <c r="X379" s="155">
        <f t="shared" si="20"/>
        <v>0</v>
      </c>
      <c r="Y379" s="158">
        <v>0</v>
      </c>
      <c r="Z379" s="158">
        <v>0</v>
      </c>
      <c r="AA379" s="157">
        <f t="shared" si="23"/>
        <v>0</v>
      </c>
      <c r="AB379" s="157">
        <f t="shared" si="24"/>
        <v>4447203</v>
      </c>
      <c r="AC379" s="167" t="s">
        <v>58</v>
      </c>
      <c r="AD379" s="161">
        <v>8122</v>
      </c>
      <c r="AE379" s="174" t="s">
        <v>126</v>
      </c>
      <c r="AF379" s="174">
        <v>2</v>
      </c>
      <c r="AG379" s="189" t="s">
        <v>71</v>
      </c>
      <c r="AH379" s="160"/>
      <c r="AI379" s="175">
        <v>44994</v>
      </c>
      <c r="AJ379" s="174"/>
      <c r="AK379" s="174"/>
      <c r="AL379" s="155"/>
      <c r="AM379" s="155"/>
      <c r="AN379" s="155"/>
      <c r="AO379" s="155"/>
      <c r="AP379" s="155"/>
      <c r="AQ379" s="155"/>
      <c r="AR379" s="155"/>
      <c r="AS379" s="155"/>
    </row>
    <row r="380" spans="1:45" s="195" customFormat="1" ht="16.5" x14ac:dyDescent="0.3">
      <c r="A380" s="189">
        <v>900582598</v>
      </c>
      <c r="B380" s="192" t="s">
        <v>127</v>
      </c>
      <c r="C380" s="193">
        <v>44904</v>
      </c>
      <c r="D380" s="194">
        <v>42491</v>
      </c>
      <c r="E380" s="194">
        <v>44895</v>
      </c>
      <c r="F380" s="202">
        <v>6725298224</v>
      </c>
      <c r="G380" s="156">
        <v>19365641</v>
      </c>
      <c r="H380" s="157">
        <v>0</v>
      </c>
      <c r="I380" s="157">
        <v>0</v>
      </c>
      <c r="J380" s="157">
        <v>83903130</v>
      </c>
      <c r="K380" s="158">
        <v>119715814</v>
      </c>
      <c r="L380" s="158">
        <v>69774546</v>
      </c>
      <c r="M380" s="158">
        <v>142866287</v>
      </c>
      <c r="N380" s="158">
        <v>298982230</v>
      </c>
      <c r="O380" s="158">
        <v>0</v>
      </c>
      <c r="P380" s="158">
        <v>14920601</v>
      </c>
      <c r="Q380" s="158">
        <v>214880028</v>
      </c>
      <c r="R380" s="157">
        <v>0</v>
      </c>
      <c r="S380" s="158">
        <v>373693599</v>
      </c>
      <c r="T380" s="159">
        <v>170809415</v>
      </c>
      <c r="U380" s="158">
        <v>0</v>
      </c>
      <c r="V380" s="158">
        <v>114712018</v>
      </c>
      <c r="W380" s="158">
        <v>5101674915</v>
      </c>
      <c r="X380" s="155">
        <f t="shared" si="20"/>
        <v>0</v>
      </c>
      <c r="Y380" s="158">
        <v>0</v>
      </c>
      <c r="Z380" s="158">
        <v>0</v>
      </c>
      <c r="AA380" s="157">
        <f t="shared" si="23"/>
        <v>0</v>
      </c>
      <c r="AB380" s="157">
        <f t="shared" si="24"/>
        <v>6725298224</v>
      </c>
      <c r="AC380" s="167" t="s">
        <v>55</v>
      </c>
      <c r="AD380" s="161">
        <v>8113</v>
      </c>
      <c r="AE380" s="174" t="s">
        <v>126</v>
      </c>
      <c r="AF380" s="174">
        <v>2</v>
      </c>
      <c r="AG380" s="170" t="s">
        <v>72</v>
      </c>
      <c r="AH380" s="160"/>
      <c r="AI380" s="175">
        <v>44994</v>
      </c>
      <c r="AJ380" s="174"/>
      <c r="AK380" s="174"/>
      <c r="AL380" s="155"/>
      <c r="AM380" s="155"/>
      <c r="AN380" s="155"/>
      <c r="AO380" s="155"/>
      <c r="AP380" s="155"/>
      <c r="AQ380" s="155"/>
      <c r="AR380" s="155"/>
      <c r="AS380" s="155"/>
    </row>
    <row r="381" spans="1:45" s="195" customFormat="1" ht="16.5" x14ac:dyDescent="0.3">
      <c r="A381" s="189">
        <v>830099212</v>
      </c>
      <c r="B381" s="192" t="s">
        <v>133</v>
      </c>
      <c r="C381" s="193">
        <v>44908</v>
      </c>
      <c r="D381" s="194">
        <v>42125</v>
      </c>
      <c r="E381" s="194">
        <v>44895</v>
      </c>
      <c r="F381" s="202">
        <v>15470718570</v>
      </c>
      <c r="G381" s="156">
        <v>181162161</v>
      </c>
      <c r="H381" s="157">
        <v>0</v>
      </c>
      <c r="I381" s="157">
        <v>0</v>
      </c>
      <c r="J381" s="157">
        <v>7821738580</v>
      </c>
      <c r="K381" s="158">
        <v>245890</v>
      </c>
      <c r="L381" s="158">
        <v>476263155</v>
      </c>
      <c r="M381" s="158">
        <v>1155841733</v>
      </c>
      <c r="N381" s="158">
        <v>0</v>
      </c>
      <c r="O381" s="158">
        <v>0</v>
      </c>
      <c r="P381" s="158">
        <v>0</v>
      </c>
      <c r="Q381" s="158">
        <v>679356100</v>
      </c>
      <c r="R381" s="157">
        <v>11842439</v>
      </c>
      <c r="S381" s="158">
        <v>811449173</v>
      </c>
      <c r="T381" s="159">
        <v>927503041</v>
      </c>
      <c r="U381" s="158">
        <v>0</v>
      </c>
      <c r="V381" s="158">
        <v>1260896</v>
      </c>
      <c r="W381" s="158">
        <v>3404055402</v>
      </c>
      <c r="X381" s="155">
        <f t="shared" si="20"/>
        <v>0</v>
      </c>
      <c r="Y381" s="158">
        <v>0</v>
      </c>
      <c r="Z381" s="158">
        <v>0</v>
      </c>
      <c r="AA381" s="157">
        <f t="shared" si="23"/>
        <v>0</v>
      </c>
      <c r="AB381" s="157">
        <f t="shared" si="24"/>
        <v>15470718570</v>
      </c>
      <c r="AC381" s="167" t="s">
        <v>55</v>
      </c>
      <c r="AD381" s="161">
        <v>8212</v>
      </c>
      <c r="AE381" s="174" t="s">
        <v>126</v>
      </c>
      <c r="AF381" s="174">
        <v>2</v>
      </c>
      <c r="AG381" s="189" t="s">
        <v>71</v>
      </c>
      <c r="AH381" s="160"/>
      <c r="AI381" s="175">
        <v>44998</v>
      </c>
      <c r="AJ381" s="174"/>
      <c r="AK381" s="174"/>
      <c r="AL381" s="155"/>
      <c r="AM381" s="155"/>
      <c r="AN381" s="155"/>
      <c r="AO381" s="155"/>
      <c r="AP381" s="155"/>
      <c r="AQ381" s="155"/>
      <c r="AR381" s="155"/>
      <c r="AS381" s="155"/>
    </row>
    <row r="382" spans="1:45" s="195" customFormat="1" ht="16.5" x14ac:dyDescent="0.3">
      <c r="A382" s="189">
        <v>800222844</v>
      </c>
      <c r="B382" s="192" t="s">
        <v>514</v>
      </c>
      <c r="C382" s="193">
        <v>44908</v>
      </c>
      <c r="D382" s="194">
        <v>43221</v>
      </c>
      <c r="E382" s="194">
        <v>44895</v>
      </c>
      <c r="F382" s="202">
        <v>946939184</v>
      </c>
      <c r="G382" s="156">
        <v>0</v>
      </c>
      <c r="H382" s="157">
        <v>0</v>
      </c>
      <c r="I382" s="157">
        <v>0</v>
      </c>
      <c r="J382" s="157">
        <v>190890167</v>
      </c>
      <c r="K382" s="158">
        <v>0</v>
      </c>
      <c r="L382" s="158">
        <v>109200</v>
      </c>
      <c r="M382" s="158">
        <v>109200</v>
      </c>
      <c r="N382" s="158">
        <v>0</v>
      </c>
      <c r="O382" s="158">
        <v>0</v>
      </c>
      <c r="P382" s="158">
        <v>0</v>
      </c>
      <c r="Q382" s="158">
        <v>17247406</v>
      </c>
      <c r="R382" s="157">
        <v>0</v>
      </c>
      <c r="S382" s="158">
        <v>277790840</v>
      </c>
      <c r="T382" s="159">
        <v>456108009</v>
      </c>
      <c r="U382" s="158">
        <v>0</v>
      </c>
      <c r="V382" s="158">
        <v>0</v>
      </c>
      <c r="W382" s="158">
        <v>4684362</v>
      </c>
      <c r="X382" s="155">
        <f t="shared" si="20"/>
        <v>0</v>
      </c>
      <c r="Y382" s="158">
        <v>0</v>
      </c>
      <c r="Z382" s="158">
        <v>0</v>
      </c>
      <c r="AA382" s="157">
        <f t="shared" si="23"/>
        <v>0</v>
      </c>
      <c r="AB382" s="157">
        <f t="shared" si="24"/>
        <v>946939184</v>
      </c>
      <c r="AC382" s="167" t="s">
        <v>19</v>
      </c>
      <c r="AD382" s="161">
        <v>8210</v>
      </c>
      <c r="AE382" s="174" t="s">
        <v>126</v>
      </c>
      <c r="AF382" s="174">
        <v>2</v>
      </c>
      <c r="AG382" s="189" t="s">
        <v>71</v>
      </c>
      <c r="AH382" s="160"/>
      <c r="AI382" s="175">
        <v>44998</v>
      </c>
      <c r="AJ382" s="174"/>
      <c r="AK382" s="174"/>
      <c r="AL382" s="155"/>
      <c r="AM382" s="155"/>
      <c r="AN382" s="155"/>
      <c r="AO382" s="155"/>
      <c r="AP382" s="155"/>
      <c r="AQ382" s="155"/>
      <c r="AR382" s="155"/>
      <c r="AS382" s="155"/>
    </row>
    <row r="383" spans="1:45" s="195" customFormat="1" ht="16.5" x14ac:dyDescent="0.3">
      <c r="A383" s="189">
        <v>891856161</v>
      </c>
      <c r="B383" s="192" t="s">
        <v>515</v>
      </c>
      <c r="C383" s="193">
        <v>44910</v>
      </c>
      <c r="D383" s="194">
        <v>41609</v>
      </c>
      <c r="E383" s="194">
        <v>44895</v>
      </c>
      <c r="F383" s="202">
        <v>494120144</v>
      </c>
      <c r="G383" s="156">
        <v>299622</v>
      </c>
      <c r="H383" s="157">
        <v>0</v>
      </c>
      <c r="I383" s="157">
        <v>0</v>
      </c>
      <c r="J383" s="157">
        <v>34947493</v>
      </c>
      <c r="K383" s="158">
        <v>0</v>
      </c>
      <c r="L383" s="158">
        <v>234000</v>
      </c>
      <c r="M383" s="158">
        <v>10638921</v>
      </c>
      <c r="N383" s="158">
        <v>8399635</v>
      </c>
      <c r="O383" s="158">
        <v>0</v>
      </c>
      <c r="P383" s="158">
        <v>0</v>
      </c>
      <c r="Q383" s="158">
        <v>28241897</v>
      </c>
      <c r="R383" s="157">
        <v>275649529</v>
      </c>
      <c r="S383" s="158">
        <v>61090418</v>
      </c>
      <c r="T383" s="159">
        <v>20000298</v>
      </c>
      <c r="U383" s="158">
        <v>3369496</v>
      </c>
      <c r="V383" s="158">
        <v>14029047</v>
      </c>
      <c r="W383" s="158">
        <v>37219788</v>
      </c>
      <c r="X383" s="155">
        <f t="shared" si="20"/>
        <v>0</v>
      </c>
      <c r="Y383" s="158">
        <v>0</v>
      </c>
      <c r="Z383" s="158">
        <v>0</v>
      </c>
      <c r="AA383" s="157">
        <f t="shared" si="23"/>
        <v>0</v>
      </c>
      <c r="AB383" s="157">
        <f t="shared" si="24"/>
        <v>494120144</v>
      </c>
      <c r="AC383" s="167" t="s">
        <v>19</v>
      </c>
      <c r="AD383" s="161">
        <v>8272</v>
      </c>
      <c r="AE383" s="174" t="s">
        <v>126</v>
      </c>
      <c r="AF383" s="174">
        <v>2</v>
      </c>
      <c r="AG383" s="189" t="s">
        <v>71</v>
      </c>
      <c r="AH383" s="160"/>
      <c r="AI383" s="175">
        <v>45000</v>
      </c>
      <c r="AJ383" s="174"/>
      <c r="AK383" s="174"/>
      <c r="AL383" s="155"/>
      <c r="AM383" s="155"/>
      <c r="AN383" s="155"/>
      <c r="AO383" s="155"/>
      <c r="AP383" s="155"/>
      <c r="AQ383" s="155"/>
      <c r="AR383" s="155"/>
      <c r="AS383" s="155"/>
    </row>
    <row r="384" spans="1:45" s="195" customFormat="1" ht="16.5" x14ac:dyDescent="0.3">
      <c r="A384" s="189">
        <v>387017</v>
      </c>
      <c r="B384" s="192" t="s">
        <v>516</v>
      </c>
      <c r="C384" s="193">
        <v>44910</v>
      </c>
      <c r="D384" s="194">
        <v>43891</v>
      </c>
      <c r="E384" s="194">
        <v>44681</v>
      </c>
      <c r="F384" s="202">
        <v>67524900</v>
      </c>
      <c r="G384" s="156">
        <v>37380</v>
      </c>
      <c r="H384" s="157">
        <v>0</v>
      </c>
      <c r="I384" s="157">
        <v>0</v>
      </c>
      <c r="J384" s="157">
        <v>0</v>
      </c>
      <c r="K384" s="158">
        <v>0</v>
      </c>
      <c r="L384" s="158">
        <v>0</v>
      </c>
      <c r="M384" s="158">
        <v>0</v>
      </c>
      <c r="N384" s="158">
        <v>0</v>
      </c>
      <c r="O384" s="158">
        <v>0</v>
      </c>
      <c r="P384" s="158">
        <v>0</v>
      </c>
      <c r="Q384" s="158">
        <v>0</v>
      </c>
      <c r="R384" s="157">
        <v>0</v>
      </c>
      <c r="S384" s="158">
        <v>0</v>
      </c>
      <c r="T384" s="159">
        <v>1489700</v>
      </c>
      <c r="U384" s="158">
        <v>0</v>
      </c>
      <c r="V384" s="158">
        <v>6209600</v>
      </c>
      <c r="W384" s="158">
        <v>59788220</v>
      </c>
      <c r="X384" s="155">
        <f t="shared" si="20"/>
        <v>0</v>
      </c>
      <c r="Y384" s="158">
        <v>0</v>
      </c>
      <c r="Z384" s="158">
        <v>0</v>
      </c>
      <c r="AA384" s="157">
        <f t="shared" si="23"/>
        <v>0</v>
      </c>
      <c r="AB384" s="157">
        <f t="shared" si="24"/>
        <v>67524900</v>
      </c>
      <c r="AC384" s="167" t="s">
        <v>58</v>
      </c>
      <c r="AD384" s="161">
        <v>8270</v>
      </c>
      <c r="AE384" s="174" t="s">
        <v>126</v>
      </c>
      <c r="AF384" s="174">
        <v>2</v>
      </c>
      <c r="AG384" s="189" t="s">
        <v>71</v>
      </c>
      <c r="AH384" s="160"/>
      <c r="AI384" s="175">
        <v>45000</v>
      </c>
      <c r="AJ384" s="174"/>
      <c r="AK384" s="174"/>
      <c r="AL384" s="155"/>
      <c r="AM384" s="155"/>
      <c r="AN384" s="155"/>
      <c r="AO384" s="155"/>
      <c r="AP384" s="155"/>
      <c r="AQ384" s="155"/>
      <c r="AR384" s="155"/>
      <c r="AS384" s="155"/>
    </row>
    <row r="385" spans="1:45" s="195" customFormat="1" ht="16.5" x14ac:dyDescent="0.3">
      <c r="A385" s="189">
        <v>900406995</v>
      </c>
      <c r="B385" s="192" t="s">
        <v>517</v>
      </c>
      <c r="C385" s="193">
        <v>44911</v>
      </c>
      <c r="D385" s="194">
        <v>44256</v>
      </c>
      <c r="E385" s="194">
        <v>44895</v>
      </c>
      <c r="F385" s="202">
        <v>71499825</v>
      </c>
      <c r="G385" s="156">
        <v>0</v>
      </c>
      <c r="H385" s="157">
        <v>0</v>
      </c>
      <c r="I385" s="157">
        <v>0</v>
      </c>
      <c r="J385" s="157">
        <v>1256850</v>
      </c>
      <c r="K385" s="158">
        <v>0</v>
      </c>
      <c r="L385" s="158">
        <v>0</v>
      </c>
      <c r="M385" s="158">
        <v>0</v>
      </c>
      <c r="N385" s="158">
        <v>0</v>
      </c>
      <c r="O385" s="158">
        <v>0</v>
      </c>
      <c r="P385" s="158">
        <v>0</v>
      </c>
      <c r="Q385" s="158">
        <v>0</v>
      </c>
      <c r="R385" s="157">
        <v>0</v>
      </c>
      <c r="S385" s="158">
        <v>0</v>
      </c>
      <c r="T385" s="159">
        <v>69893875</v>
      </c>
      <c r="U385" s="158">
        <v>0</v>
      </c>
      <c r="V385" s="158">
        <v>323450</v>
      </c>
      <c r="W385" s="158">
        <v>25650</v>
      </c>
      <c r="X385" s="155">
        <f t="shared" si="20"/>
        <v>0</v>
      </c>
      <c r="Y385" s="158">
        <v>0</v>
      </c>
      <c r="Z385" s="158">
        <v>0</v>
      </c>
      <c r="AA385" s="157">
        <f t="shared" si="23"/>
        <v>0</v>
      </c>
      <c r="AB385" s="157">
        <f t="shared" si="24"/>
        <v>71499825</v>
      </c>
      <c r="AC385" s="167" t="e">
        <v>#N/A</v>
      </c>
      <c r="AD385" s="161">
        <v>8288</v>
      </c>
      <c r="AE385" s="174" t="s">
        <v>126</v>
      </c>
      <c r="AF385" s="174">
        <v>2</v>
      </c>
      <c r="AG385" s="189" t="s">
        <v>71</v>
      </c>
      <c r="AH385" s="160"/>
      <c r="AI385" s="175">
        <v>45001</v>
      </c>
      <c r="AJ385" s="174"/>
      <c r="AK385" s="174"/>
      <c r="AL385" s="155"/>
      <c r="AM385" s="155"/>
      <c r="AN385" s="155"/>
      <c r="AO385" s="155"/>
      <c r="AP385" s="155"/>
      <c r="AQ385" s="155"/>
      <c r="AR385" s="155"/>
      <c r="AS385" s="155"/>
    </row>
    <row r="386" spans="1:45" s="195" customFormat="1" ht="16.5" x14ac:dyDescent="0.3">
      <c r="A386" s="189">
        <v>900284591</v>
      </c>
      <c r="B386" s="192" t="s">
        <v>138</v>
      </c>
      <c r="C386" s="193">
        <v>44912</v>
      </c>
      <c r="D386" s="194">
        <v>44378</v>
      </c>
      <c r="E386" s="194">
        <v>44895</v>
      </c>
      <c r="F386" s="202">
        <v>10441898460</v>
      </c>
      <c r="G386" s="156">
        <v>2408</v>
      </c>
      <c r="H386" s="157">
        <v>0</v>
      </c>
      <c r="I386" s="157">
        <v>0</v>
      </c>
      <c r="J386" s="157">
        <v>5171476575</v>
      </c>
      <c r="K386" s="158">
        <v>0</v>
      </c>
      <c r="L386" s="158">
        <v>9391</v>
      </c>
      <c r="M386" s="158">
        <v>2700866</v>
      </c>
      <c r="N386" s="158">
        <v>1105675</v>
      </c>
      <c r="O386" s="158">
        <v>0</v>
      </c>
      <c r="P386" s="158">
        <v>0</v>
      </c>
      <c r="Q386" s="158">
        <v>1067493</v>
      </c>
      <c r="R386" s="157">
        <v>0</v>
      </c>
      <c r="S386" s="158">
        <v>2519271</v>
      </c>
      <c r="T386" s="159">
        <v>261009416</v>
      </c>
      <c r="U386" s="158">
        <v>0</v>
      </c>
      <c r="V386" s="158">
        <v>0</v>
      </c>
      <c r="W386" s="158">
        <v>5002007365</v>
      </c>
      <c r="X386" s="155">
        <f t="shared" ref="X386:X420" si="25">+F386-SUM(G386:W386)</f>
        <v>0</v>
      </c>
      <c r="Y386" s="158">
        <v>0</v>
      </c>
      <c r="Z386" s="158">
        <v>0</v>
      </c>
      <c r="AA386" s="157">
        <f t="shared" si="23"/>
        <v>0</v>
      </c>
      <c r="AB386" s="157">
        <f t="shared" si="24"/>
        <v>10441898460</v>
      </c>
      <c r="AC386" s="167" t="s">
        <v>19</v>
      </c>
      <c r="AD386" s="161">
        <v>8307</v>
      </c>
      <c r="AE386" s="174" t="s">
        <v>126</v>
      </c>
      <c r="AF386" s="174">
        <v>2</v>
      </c>
      <c r="AG386" s="170" t="s">
        <v>72</v>
      </c>
      <c r="AH386" s="160"/>
      <c r="AI386" s="175">
        <v>45002</v>
      </c>
      <c r="AJ386" s="174"/>
      <c r="AK386" s="174"/>
      <c r="AL386" s="155"/>
      <c r="AM386" s="155"/>
      <c r="AN386" s="155"/>
      <c r="AO386" s="155"/>
      <c r="AP386" s="155"/>
      <c r="AQ386" s="155"/>
      <c r="AR386" s="155"/>
      <c r="AS386" s="155"/>
    </row>
    <row r="387" spans="1:45" s="195" customFormat="1" ht="16.5" x14ac:dyDescent="0.3">
      <c r="A387" s="189">
        <v>806015201</v>
      </c>
      <c r="B387" s="192" t="s">
        <v>518</v>
      </c>
      <c r="C387" s="193">
        <v>44912</v>
      </c>
      <c r="D387" s="194">
        <v>42767</v>
      </c>
      <c r="E387" s="194">
        <v>44895</v>
      </c>
      <c r="F387" s="202">
        <v>1725198363</v>
      </c>
      <c r="G387" s="156">
        <v>0</v>
      </c>
      <c r="H387" s="157">
        <v>0</v>
      </c>
      <c r="I387" s="157">
        <v>0</v>
      </c>
      <c r="J387" s="157">
        <v>233978934</v>
      </c>
      <c r="K387" s="158">
        <v>0</v>
      </c>
      <c r="L387" s="158">
        <v>857149</v>
      </c>
      <c r="M387" s="158">
        <v>3209124</v>
      </c>
      <c r="N387" s="158">
        <v>848755</v>
      </c>
      <c r="O387" s="158">
        <v>0</v>
      </c>
      <c r="P387" s="158">
        <v>0</v>
      </c>
      <c r="Q387" s="158">
        <v>93469702</v>
      </c>
      <c r="R387" s="157">
        <v>0</v>
      </c>
      <c r="S387" s="158">
        <v>400735698</v>
      </c>
      <c r="T387" s="159">
        <v>231226847</v>
      </c>
      <c r="U387" s="158">
        <v>0</v>
      </c>
      <c r="V387" s="158">
        <v>183127396</v>
      </c>
      <c r="W387" s="158">
        <v>577744758</v>
      </c>
      <c r="X387" s="155">
        <f t="shared" si="25"/>
        <v>0</v>
      </c>
      <c r="Y387" s="158">
        <v>0</v>
      </c>
      <c r="Z387" s="158">
        <v>0</v>
      </c>
      <c r="AA387" s="157">
        <f t="shared" si="23"/>
        <v>0</v>
      </c>
      <c r="AB387" s="157">
        <f t="shared" si="24"/>
        <v>1725198363</v>
      </c>
      <c r="AC387" s="167" t="s">
        <v>59</v>
      </c>
      <c r="AD387" s="161">
        <v>8304</v>
      </c>
      <c r="AE387" s="174" t="s">
        <v>126</v>
      </c>
      <c r="AF387" s="174">
        <v>2</v>
      </c>
      <c r="AG387" s="189" t="s">
        <v>71</v>
      </c>
      <c r="AH387" s="160"/>
      <c r="AI387" s="175">
        <v>45002</v>
      </c>
      <c r="AJ387" s="174"/>
      <c r="AK387" s="174"/>
      <c r="AL387" s="155"/>
      <c r="AM387" s="155"/>
      <c r="AN387" s="155"/>
      <c r="AO387" s="155"/>
      <c r="AP387" s="155"/>
      <c r="AQ387" s="155"/>
      <c r="AR387" s="155"/>
      <c r="AS387" s="155"/>
    </row>
    <row r="388" spans="1:45" s="195" customFormat="1" ht="16.5" x14ac:dyDescent="0.3">
      <c r="A388" s="189">
        <v>820001277</v>
      </c>
      <c r="B388" s="192" t="s">
        <v>136</v>
      </c>
      <c r="C388" s="193">
        <v>44912</v>
      </c>
      <c r="D388" s="194">
        <v>43132</v>
      </c>
      <c r="E388" s="194">
        <v>44895</v>
      </c>
      <c r="F388" s="202">
        <v>1911955918</v>
      </c>
      <c r="G388" s="156">
        <v>7676</v>
      </c>
      <c r="H388" s="157">
        <v>0</v>
      </c>
      <c r="I388" s="157">
        <v>0</v>
      </c>
      <c r="J388" s="157">
        <f>810319571-G388</f>
        <v>810311895</v>
      </c>
      <c r="K388" s="158">
        <v>0</v>
      </c>
      <c r="L388" s="158">
        <v>93369318</v>
      </c>
      <c r="M388" s="158">
        <v>179550493</v>
      </c>
      <c r="N388" s="158">
        <v>0</v>
      </c>
      <c r="O388" s="158">
        <v>0</v>
      </c>
      <c r="P388" s="158">
        <v>0</v>
      </c>
      <c r="Q388" s="158">
        <v>289059255</v>
      </c>
      <c r="R388" s="157">
        <v>0</v>
      </c>
      <c r="S388" s="158">
        <v>151301793</v>
      </c>
      <c r="T388" s="159">
        <v>75661844</v>
      </c>
      <c r="U388" s="158">
        <v>15658104</v>
      </c>
      <c r="V388" s="158">
        <v>39822466</v>
      </c>
      <c r="W388" s="158">
        <v>257213074</v>
      </c>
      <c r="X388" s="155">
        <f t="shared" si="25"/>
        <v>0</v>
      </c>
      <c r="Y388" s="158">
        <v>0</v>
      </c>
      <c r="Z388" s="158">
        <v>0</v>
      </c>
      <c r="AA388" s="157">
        <f t="shared" si="23"/>
        <v>0</v>
      </c>
      <c r="AB388" s="157">
        <f t="shared" si="24"/>
        <v>1911955918</v>
      </c>
      <c r="AC388" s="167" t="s">
        <v>19</v>
      </c>
      <c r="AD388" s="161">
        <v>8300</v>
      </c>
      <c r="AE388" s="174" t="s">
        <v>126</v>
      </c>
      <c r="AF388" s="174">
        <v>2</v>
      </c>
      <c r="AG388" s="189" t="s">
        <v>71</v>
      </c>
      <c r="AH388" s="160"/>
      <c r="AI388" s="175">
        <v>45002</v>
      </c>
      <c r="AJ388" s="174"/>
      <c r="AK388" s="174"/>
      <c r="AL388" s="155"/>
      <c r="AM388" s="155"/>
      <c r="AN388" s="155"/>
      <c r="AO388" s="155"/>
      <c r="AP388" s="155"/>
      <c r="AQ388" s="155"/>
      <c r="AR388" s="155"/>
      <c r="AS388" s="155"/>
    </row>
    <row r="389" spans="1:45" s="195" customFormat="1" ht="16.5" x14ac:dyDescent="0.3">
      <c r="A389" s="189">
        <v>860002541</v>
      </c>
      <c r="B389" s="192" t="s">
        <v>519</v>
      </c>
      <c r="C389" s="193">
        <v>44912</v>
      </c>
      <c r="D389" s="194">
        <v>42156</v>
      </c>
      <c r="E389" s="194">
        <v>44895</v>
      </c>
      <c r="F389" s="202">
        <v>4850370042</v>
      </c>
      <c r="G389" s="156">
        <v>64121958</v>
      </c>
      <c r="H389" s="157">
        <v>0</v>
      </c>
      <c r="I389" s="157">
        <v>0</v>
      </c>
      <c r="J389" s="157">
        <v>359414928</v>
      </c>
      <c r="K389" s="158">
        <v>1876539</v>
      </c>
      <c r="L389" s="158">
        <v>1261185933</v>
      </c>
      <c r="M389" s="158">
        <v>218940590</v>
      </c>
      <c r="N389" s="158">
        <v>60050144</v>
      </c>
      <c r="O389" s="158">
        <v>0</v>
      </c>
      <c r="P389" s="158">
        <v>9424508</v>
      </c>
      <c r="Q389" s="158">
        <v>627275209</v>
      </c>
      <c r="R389" s="157">
        <v>0</v>
      </c>
      <c r="S389" s="158">
        <v>583779042</v>
      </c>
      <c r="T389" s="159">
        <v>373987182</v>
      </c>
      <c r="U389" s="158">
        <v>0</v>
      </c>
      <c r="V389" s="158">
        <v>115409839</v>
      </c>
      <c r="W389" s="158">
        <v>1174904170</v>
      </c>
      <c r="X389" s="155">
        <f t="shared" si="25"/>
        <v>0</v>
      </c>
      <c r="Y389" s="158">
        <v>0</v>
      </c>
      <c r="Z389" s="158">
        <v>0</v>
      </c>
      <c r="AA389" s="157">
        <f t="shared" si="23"/>
        <v>0</v>
      </c>
      <c r="AB389" s="157">
        <f t="shared" si="24"/>
        <v>4850370042</v>
      </c>
      <c r="AC389" s="167" t="s">
        <v>55</v>
      </c>
      <c r="AD389" s="161">
        <v>8298</v>
      </c>
      <c r="AE389" s="174" t="s">
        <v>126</v>
      </c>
      <c r="AF389" s="174">
        <v>2</v>
      </c>
      <c r="AG389" s="189" t="s">
        <v>71</v>
      </c>
      <c r="AH389" s="160"/>
      <c r="AI389" s="175">
        <v>45002</v>
      </c>
      <c r="AJ389" s="174"/>
      <c r="AK389" s="174"/>
      <c r="AL389" s="155"/>
      <c r="AM389" s="155"/>
      <c r="AN389" s="155"/>
      <c r="AO389" s="155"/>
      <c r="AP389" s="155"/>
      <c r="AQ389" s="155"/>
      <c r="AR389" s="155"/>
      <c r="AS389" s="155"/>
    </row>
    <row r="390" spans="1:45" s="195" customFormat="1" ht="16.5" x14ac:dyDescent="0.3">
      <c r="A390" s="189">
        <v>800066001</v>
      </c>
      <c r="B390" s="192" t="s">
        <v>520</v>
      </c>
      <c r="C390" s="193">
        <v>44913</v>
      </c>
      <c r="D390" s="194">
        <v>43800</v>
      </c>
      <c r="E390" s="194">
        <v>44895</v>
      </c>
      <c r="F390" s="202">
        <v>11411421417</v>
      </c>
      <c r="G390" s="156">
        <v>25659703</v>
      </c>
      <c r="H390" s="157">
        <v>0</v>
      </c>
      <c r="I390" s="157">
        <v>0</v>
      </c>
      <c r="J390" s="157">
        <v>1891710872</v>
      </c>
      <c r="K390" s="158">
        <v>5180000</v>
      </c>
      <c r="L390" s="158">
        <v>3177488</v>
      </c>
      <c r="M390" s="158">
        <v>7930547</v>
      </c>
      <c r="N390" s="158">
        <v>5169289053</v>
      </c>
      <c r="O390" s="158">
        <v>0</v>
      </c>
      <c r="P390" s="158">
        <v>7859816</v>
      </c>
      <c r="Q390" s="158">
        <v>570292067</v>
      </c>
      <c r="R390" s="157">
        <v>136883321</v>
      </c>
      <c r="S390" s="158">
        <v>419923974</v>
      </c>
      <c r="T390" s="159">
        <v>732408124</v>
      </c>
      <c r="U390" s="158">
        <v>33517034</v>
      </c>
      <c r="V390" s="158">
        <v>761730130</v>
      </c>
      <c r="W390" s="158">
        <v>1645859288</v>
      </c>
      <c r="X390" s="155">
        <f t="shared" si="25"/>
        <v>0</v>
      </c>
      <c r="Y390" s="158">
        <v>0</v>
      </c>
      <c r="Z390" s="158">
        <v>0</v>
      </c>
      <c r="AA390" s="157">
        <f t="shared" si="23"/>
        <v>0</v>
      </c>
      <c r="AB390" s="157">
        <f t="shared" si="24"/>
        <v>11411421417</v>
      </c>
      <c r="AC390" s="167" t="s">
        <v>55</v>
      </c>
      <c r="AD390" s="161">
        <v>8314</v>
      </c>
      <c r="AE390" s="174" t="s">
        <v>126</v>
      </c>
      <c r="AF390" s="174">
        <v>2</v>
      </c>
      <c r="AG390" s="189" t="s">
        <v>71</v>
      </c>
      <c r="AH390" s="160"/>
      <c r="AI390" s="175">
        <v>45003</v>
      </c>
      <c r="AJ390" s="174"/>
      <c r="AK390" s="174"/>
      <c r="AL390" s="155"/>
      <c r="AM390" s="155"/>
      <c r="AN390" s="155"/>
      <c r="AO390" s="155"/>
      <c r="AP390" s="155"/>
      <c r="AQ390" s="155"/>
      <c r="AR390" s="155"/>
      <c r="AS390" s="155"/>
    </row>
    <row r="391" spans="1:45" s="195" customFormat="1" ht="16.5" x14ac:dyDescent="0.3">
      <c r="A391" s="189">
        <v>900529056</v>
      </c>
      <c r="B391" s="192" t="s">
        <v>521</v>
      </c>
      <c r="C391" s="193">
        <v>44914</v>
      </c>
      <c r="D391" s="194">
        <v>43009</v>
      </c>
      <c r="E391" s="194">
        <v>44895</v>
      </c>
      <c r="F391" s="202">
        <v>9455302997</v>
      </c>
      <c r="G391" s="156">
        <v>7100139</v>
      </c>
      <c r="H391" s="157">
        <v>0</v>
      </c>
      <c r="I391" s="157">
        <v>0</v>
      </c>
      <c r="J391" s="157">
        <v>5585128708</v>
      </c>
      <c r="K391" s="158">
        <v>0</v>
      </c>
      <c r="L391" s="158">
        <v>141716958</v>
      </c>
      <c r="M391" s="158">
        <v>115173592</v>
      </c>
      <c r="N391" s="158">
        <v>46712425</v>
      </c>
      <c r="O391" s="158">
        <v>0</v>
      </c>
      <c r="P391" s="158">
        <v>0</v>
      </c>
      <c r="Q391" s="158">
        <v>636514147</v>
      </c>
      <c r="R391" s="157">
        <v>0</v>
      </c>
      <c r="S391" s="158">
        <v>1303714631</v>
      </c>
      <c r="T391" s="159">
        <v>300431441</v>
      </c>
      <c r="U391" s="158">
        <v>4346208</v>
      </c>
      <c r="V391" s="158">
        <v>481118</v>
      </c>
      <c r="W391" s="158">
        <v>1313983630</v>
      </c>
      <c r="X391" s="155">
        <f t="shared" si="25"/>
        <v>0</v>
      </c>
      <c r="Y391" s="158">
        <v>0</v>
      </c>
      <c r="Z391" s="158">
        <v>0</v>
      </c>
      <c r="AA391" s="157">
        <f t="shared" si="23"/>
        <v>0</v>
      </c>
      <c r="AB391" s="157">
        <f t="shared" si="24"/>
        <v>9455302997</v>
      </c>
      <c r="AC391" s="167" t="s">
        <v>55</v>
      </c>
      <c r="AD391" s="161">
        <v>8340</v>
      </c>
      <c r="AE391" s="174" t="s">
        <v>126</v>
      </c>
      <c r="AF391" s="174">
        <v>2</v>
      </c>
      <c r="AG391" s="189" t="s">
        <v>71</v>
      </c>
      <c r="AH391" s="160"/>
      <c r="AI391" s="175">
        <v>45004</v>
      </c>
      <c r="AJ391" s="174"/>
      <c r="AK391" s="174"/>
      <c r="AL391" s="155"/>
      <c r="AM391" s="155"/>
      <c r="AN391" s="155"/>
      <c r="AO391" s="155"/>
      <c r="AP391" s="155"/>
      <c r="AQ391" s="155"/>
      <c r="AR391" s="155"/>
      <c r="AS391" s="155"/>
    </row>
    <row r="392" spans="1:45" s="195" customFormat="1" ht="16.5" x14ac:dyDescent="0.3">
      <c r="A392" s="189">
        <v>800094898</v>
      </c>
      <c r="B392" s="192" t="s">
        <v>522</v>
      </c>
      <c r="C392" s="193">
        <v>44914</v>
      </c>
      <c r="D392" s="194">
        <v>42644</v>
      </c>
      <c r="E392" s="194">
        <v>44895</v>
      </c>
      <c r="F392" s="202">
        <v>912502092</v>
      </c>
      <c r="G392" s="156">
        <v>55866253</v>
      </c>
      <c r="H392" s="157">
        <v>0</v>
      </c>
      <c r="I392" s="157">
        <v>0</v>
      </c>
      <c r="J392" s="157">
        <v>279374536</v>
      </c>
      <c r="K392" s="158">
        <v>3056299</v>
      </c>
      <c r="L392" s="158">
        <v>2236604</v>
      </c>
      <c r="M392" s="158">
        <v>1132682</v>
      </c>
      <c r="N392" s="158">
        <v>18162903</v>
      </c>
      <c r="O392" s="158">
        <v>0</v>
      </c>
      <c r="P392" s="158">
        <v>14252</v>
      </c>
      <c r="Q392" s="158">
        <v>40111528</v>
      </c>
      <c r="R392" s="157">
        <v>0</v>
      </c>
      <c r="S392" s="158">
        <v>43800240</v>
      </c>
      <c r="T392" s="159">
        <v>81246501</v>
      </c>
      <c r="U392" s="158">
        <v>555031</v>
      </c>
      <c r="V392" s="158">
        <v>188250000</v>
      </c>
      <c r="W392" s="158">
        <v>198695263</v>
      </c>
      <c r="X392" s="155">
        <f t="shared" si="25"/>
        <v>0</v>
      </c>
      <c r="Y392" s="158">
        <v>0</v>
      </c>
      <c r="Z392" s="158">
        <v>0</v>
      </c>
      <c r="AA392" s="157">
        <f t="shared" si="23"/>
        <v>0</v>
      </c>
      <c r="AB392" s="157">
        <f t="shared" si="24"/>
        <v>912502092</v>
      </c>
      <c r="AC392" s="167" t="s">
        <v>41</v>
      </c>
      <c r="AD392" s="161">
        <v>8335</v>
      </c>
      <c r="AE392" s="174" t="s">
        <v>126</v>
      </c>
      <c r="AF392" s="174">
        <v>2</v>
      </c>
      <c r="AG392" s="189" t="s">
        <v>71</v>
      </c>
      <c r="AH392" s="160"/>
      <c r="AI392" s="175">
        <v>45004</v>
      </c>
      <c r="AJ392" s="174"/>
      <c r="AK392" s="174"/>
      <c r="AL392" s="155"/>
      <c r="AM392" s="155"/>
      <c r="AN392" s="155"/>
      <c r="AO392" s="155"/>
      <c r="AP392" s="155"/>
      <c r="AQ392" s="155"/>
      <c r="AR392" s="155"/>
      <c r="AS392" s="155"/>
    </row>
    <row r="393" spans="1:45" s="195" customFormat="1" ht="16.5" x14ac:dyDescent="0.3">
      <c r="A393" s="189">
        <v>800242197</v>
      </c>
      <c r="B393" s="192" t="s">
        <v>523</v>
      </c>
      <c r="C393" s="193">
        <v>44915</v>
      </c>
      <c r="D393" s="194">
        <v>43466</v>
      </c>
      <c r="E393" s="194">
        <v>44895</v>
      </c>
      <c r="F393" s="202">
        <v>744550194</v>
      </c>
      <c r="G393" s="156">
        <v>433988</v>
      </c>
      <c r="H393" s="157">
        <v>0</v>
      </c>
      <c r="I393" s="157">
        <v>0</v>
      </c>
      <c r="J393" s="157">
        <v>75590535</v>
      </c>
      <c r="K393" s="158">
        <v>0</v>
      </c>
      <c r="L393" s="158">
        <v>0</v>
      </c>
      <c r="M393" s="158">
        <v>1058832</v>
      </c>
      <c r="N393" s="158">
        <v>59649242</v>
      </c>
      <c r="O393" s="158">
        <v>0</v>
      </c>
      <c r="P393" s="158">
        <v>0</v>
      </c>
      <c r="Q393" s="158">
        <v>31121399</v>
      </c>
      <c r="R393" s="157">
        <v>0</v>
      </c>
      <c r="S393" s="158">
        <v>103622461</v>
      </c>
      <c r="T393" s="159">
        <v>66642327</v>
      </c>
      <c r="U393" s="158">
        <v>0</v>
      </c>
      <c r="V393" s="158">
        <v>48620943</v>
      </c>
      <c r="W393" s="158">
        <v>357810467</v>
      </c>
      <c r="X393" s="155">
        <f t="shared" si="25"/>
        <v>0</v>
      </c>
      <c r="Y393" s="158">
        <v>0</v>
      </c>
      <c r="Z393" s="158">
        <v>0</v>
      </c>
      <c r="AA393" s="157">
        <f t="shared" si="23"/>
        <v>0</v>
      </c>
      <c r="AB393" s="157">
        <f t="shared" si="24"/>
        <v>744550194</v>
      </c>
      <c r="AC393" s="167" t="s">
        <v>19</v>
      </c>
      <c r="AD393" s="161">
        <v>8359</v>
      </c>
      <c r="AE393" s="174" t="s">
        <v>126</v>
      </c>
      <c r="AF393" s="174">
        <v>2</v>
      </c>
      <c r="AG393" s="189" t="s">
        <v>71</v>
      </c>
      <c r="AH393" s="160"/>
      <c r="AI393" s="175">
        <v>45005</v>
      </c>
      <c r="AJ393" s="174"/>
      <c r="AK393" s="174"/>
      <c r="AL393" s="155"/>
      <c r="AM393" s="155"/>
      <c r="AN393" s="155"/>
      <c r="AO393" s="155"/>
      <c r="AP393" s="155"/>
      <c r="AQ393" s="155"/>
      <c r="AR393" s="155"/>
      <c r="AS393" s="155"/>
    </row>
    <row r="394" spans="1:45" s="195" customFormat="1" ht="16.5" x14ac:dyDescent="0.3">
      <c r="A394" s="189">
        <v>899999092</v>
      </c>
      <c r="B394" s="192" t="s">
        <v>52</v>
      </c>
      <c r="C394" s="193">
        <v>44915</v>
      </c>
      <c r="D394" s="194">
        <v>42522</v>
      </c>
      <c r="E394" s="194">
        <v>44895</v>
      </c>
      <c r="F394" s="202">
        <v>25506047033</v>
      </c>
      <c r="G394" s="156">
        <v>48957899</v>
      </c>
      <c r="H394" s="157">
        <v>0</v>
      </c>
      <c r="I394" s="157">
        <v>0</v>
      </c>
      <c r="J394" s="157">
        <v>7855677816</v>
      </c>
      <c r="K394" s="158">
        <v>1188710</v>
      </c>
      <c r="L394" s="158">
        <v>1668861538</v>
      </c>
      <c r="M394" s="158">
        <v>1816700352</v>
      </c>
      <c r="N394" s="158">
        <v>86443765</v>
      </c>
      <c r="O394" s="158">
        <v>0</v>
      </c>
      <c r="P394" s="158">
        <v>0</v>
      </c>
      <c r="Q394" s="158">
        <v>4165987544</v>
      </c>
      <c r="R394" s="157">
        <v>0</v>
      </c>
      <c r="S394" s="158">
        <v>1724488754</v>
      </c>
      <c r="T394" s="159">
        <v>3084436436</v>
      </c>
      <c r="U394" s="158">
        <v>1038567919</v>
      </c>
      <c r="V394" s="158">
        <v>144322152</v>
      </c>
      <c r="W394" s="158">
        <v>3870414148</v>
      </c>
      <c r="X394" s="155">
        <f t="shared" si="25"/>
        <v>0</v>
      </c>
      <c r="Y394" s="158">
        <v>0</v>
      </c>
      <c r="Z394" s="158">
        <v>0</v>
      </c>
      <c r="AA394" s="157">
        <f t="shared" si="23"/>
        <v>0</v>
      </c>
      <c r="AB394" s="157">
        <f t="shared" si="24"/>
        <v>25506047033</v>
      </c>
      <c r="AC394" s="167" t="s">
        <v>55</v>
      </c>
      <c r="AD394" s="161">
        <v>8358</v>
      </c>
      <c r="AE394" s="174" t="s">
        <v>126</v>
      </c>
      <c r="AF394" s="174">
        <v>2</v>
      </c>
      <c r="AG394" s="189" t="s">
        <v>71</v>
      </c>
      <c r="AH394" s="160"/>
      <c r="AI394" s="175">
        <v>45005</v>
      </c>
      <c r="AJ394" s="174"/>
      <c r="AK394" s="174"/>
      <c r="AL394" s="155"/>
      <c r="AM394" s="155"/>
      <c r="AN394" s="155"/>
      <c r="AO394" s="155"/>
      <c r="AP394" s="155"/>
      <c r="AQ394" s="155"/>
      <c r="AR394" s="155"/>
      <c r="AS394" s="155"/>
    </row>
    <row r="395" spans="1:45" s="195" customFormat="1" ht="16.5" x14ac:dyDescent="0.3">
      <c r="A395" s="189">
        <v>805026666</v>
      </c>
      <c r="B395" s="192" t="s">
        <v>524</v>
      </c>
      <c r="C395" s="193">
        <v>44915</v>
      </c>
      <c r="D395" s="194">
        <v>44409</v>
      </c>
      <c r="E395" s="194">
        <v>44895</v>
      </c>
      <c r="F395" s="202">
        <v>1803807941</v>
      </c>
      <c r="G395" s="156">
        <v>110488</v>
      </c>
      <c r="H395" s="157">
        <v>0</v>
      </c>
      <c r="I395" s="157">
        <v>0</v>
      </c>
      <c r="J395" s="157">
        <v>336475870</v>
      </c>
      <c r="K395" s="158">
        <v>0</v>
      </c>
      <c r="L395" s="158">
        <v>0</v>
      </c>
      <c r="M395" s="158">
        <v>0</v>
      </c>
      <c r="N395" s="158">
        <v>0</v>
      </c>
      <c r="O395" s="158">
        <v>0</v>
      </c>
      <c r="P395" s="158">
        <v>0</v>
      </c>
      <c r="Q395" s="158">
        <v>991064619</v>
      </c>
      <c r="R395" s="157">
        <v>0</v>
      </c>
      <c r="S395" s="158">
        <v>19076783</v>
      </c>
      <c r="T395" s="159">
        <v>127356274</v>
      </c>
      <c r="U395" s="158">
        <v>0</v>
      </c>
      <c r="V395" s="158">
        <v>122418093</v>
      </c>
      <c r="W395" s="158">
        <v>207305814</v>
      </c>
      <c r="X395" s="155">
        <f t="shared" si="25"/>
        <v>0</v>
      </c>
      <c r="Y395" s="158">
        <v>0</v>
      </c>
      <c r="Z395" s="158">
        <v>0</v>
      </c>
      <c r="AA395" s="157">
        <f t="shared" si="23"/>
        <v>0</v>
      </c>
      <c r="AB395" s="157">
        <f t="shared" si="24"/>
        <v>1803807941</v>
      </c>
      <c r="AC395" s="167" t="s">
        <v>19</v>
      </c>
      <c r="AD395" s="161">
        <v>8357</v>
      </c>
      <c r="AE395" s="174" t="s">
        <v>126</v>
      </c>
      <c r="AF395" s="174">
        <v>2</v>
      </c>
      <c r="AG395" s="189" t="s">
        <v>71</v>
      </c>
      <c r="AH395" s="160"/>
      <c r="AI395" s="175">
        <v>45005</v>
      </c>
      <c r="AJ395" s="174"/>
      <c r="AK395" s="174"/>
      <c r="AL395" s="155"/>
      <c r="AM395" s="155"/>
      <c r="AN395" s="155"/>
      <c r="AO395" s="155"/>
      <c r="AP395" s="155"/>
      <c r="AQ395" s="155"/>
      <c r="AR395" s="155"/>
      <c r="AS395" s="155"/>
    </row>
    <row r="396" spans="1:45" s="195" customFormat="1" ht="16.5" x14ac:dyDescent="0.3">
      <c r="A396" s="189">
        <v>900181419</v>
      </c>
      <c r="B396" s="192" t="s">
        <v>525</v>
      </c>
      <c r="C396" s="193">
        <v>44916</v>
      </c>
      <c r="D396" s="194">
        <v>44256</v>
      </c>
      <c r="E396" s="194">
        <v>44895</v>
      </c>
      <c r="F396" s="202">
        <v>416462063</v>
      </c>
      <c r="G396" s="156">
        <v>-2</v>
      </c>
      <c r="H396" s="157">
        <v>0</v>
      </c>
      <c r="I396" s="157">
        <v>0</v>
      </c>
      <c r="J396" s="157">
        <v>192133570</v>
      </c>
      <c r="K396" s="158">
        <v>93945</v>
      </c>
      <c r="L396" s="158">
        <v>558822</v>
      </c>
      <c r="M396" s="158">
        <v>12846917</v>
      </c>
      <c r="N396" s="158">
        <v>2253292</v>
      </c>
      <c r="O396" s="158">
        <v>0</v>
      </c>
      <c r="P396" s="158">
        <v>0</v>
      </c>
      <c r="Q396" s="158">
        <v>54987005</v>
      </c>
      <c r="R396" s="157">
        <v>0</v>
      </c>
      <c r="S396" s="158">
        <v>64402662</v>
      </c>
      <c r="T396" s="159">
        <v>67199332</v>
      </c>
      <c r="U396" s="158">
        <v>1962418</v>
      </c>
      <c r="V396" s="158">
        <v>317472</v>
      </c>
      <c r="W396" s="158">
        <v>19706630</v>
      </c>
      <c r="X396" s="155">
        <f t="shared" si="25"/>
        <v>0</v>
      </c>
      <c r="Y396" s="158">
        <v>0</v>
      </c>
      <c r="Z396" s="158">
        <v>0</v>
      </c>
      <c r="AA396" s="157">
        <f t="shared" si="23"/>
        <v>0</v>
      </c>
      <c r="AB396" s="157">
        <f t="shared" si="24"/>
        <v>416462063</v>
      </c>
      <c r="AC396" s="167" t="s">
        <v>19</v>
      </c>
      <c r="AD396" s="161">
        <v>8376</v>
      </c>
      <c r="AE396" s="174" t="s">
        <v>126</v>
      </c>
      <c r="AF396" s="174">
        <v>2</v>
      </c>
      <c r="AG396" s="189" t="s">
        <v>71</v>
      </c>
      <c r="AH396" s="160"/>
      <c r="AI396" s="175">
        <v>45006</v>
      </c>
      <c r="AJ396" s="174"/>
      <c r="AK396" s="174"/>
      <c r="AL396" s="155"/>
      <c r="AM396" s="155"/>
      <c r="AN396" s="155"/>
      <c r="AO396" s="155"/>
      <c r="AP396" s="155"/>
      <c r="AQ396" s="155"/>
      <c r="AR396" s="155"/>
      <c r="AS396" s="155"/>
    </row>
    <row r="397" spans="1:45" s="195" customFormat="1" ht="16.5" x14ac:dyDescent="0.3">
      <c r="A397" s="189">
        <v>810003245</v>
      </c>
      <c r="B397" s="192" t="s">
        <v>526</v>
      </c>
      <c r="C397" s="193">
        <v>44916</v>
      </c>
      <c r="D397" s="194">
        <v>44136</v>
      </c>
      <c r="E397" s="194">
        <v>44895</v>
      </c>
      <c r="F397" s="202">
        <v>236112988</v>
      </c>
      <c r="G397" s="156">
        <v>681415</v>
      </c>
      <c r="H397" s="157">
        <v>0</v>
      </c>
      <c r="I397" s="157">
        <v>0</v>
      </c>
      <c r="J397" s="157">
        <v>83399950</v>
      </c>
      <c r="K397" s="158">
        <v>0</v>
      </c>
      <c r="L397" s="158">
        <v>5426</v>
      </c>
      <c r="M397" s="158">
        <v>187418</v>
      </c>
      <c r="N397" s="158">
        <v>316829</v>
      </c>
      <c r="O397" s="158">
        <v>0</v>
      </c>
      <c r="P397" s="158">
        <v>0</v>
      </c>
      <c r="Q397" s="158">
        <v>61067404</v>
      </c>
      <c r="R397" s="157">
        <v>0</v>
      </c>
      <c r="S397" s="158">
        <v>19348191</v>
      </c>
      <c r="T397" s="159">
        <v>32745444</v>
      </c>
      <c r="U397" s="158">
        <v>157652</v>
      </c>
      <c r="V397" s="158">
        <v>8846264</v>
      </c>
      <c r="W397" s="158">
        <v>29356995</v>
      </c>
      <c r="X397" s="155">
        <f t="shared" si="25"/>
        <v>0</v>
      </c>
      <c r="Y397" s="158">
        <v>0</v>
      </c>
      <c r="Z397" s="158">
        <v>0</v>
      </c>
      <c r="AA397" s="157">
        <f t="shared" si="23"/>
        <v>0</v>
      </c>
      <c r="AB397" s="157">
        <f t="shared" si="24"/>
        <v>236112988</v>
      </c>
      <c r="AC397" s="167" t="s">
        <v>41</v>
      </c>
      <c r="AD397" s="161">
        <v>8374</v>
      </c>
      <c r="AE397" s="174" t="s">
        <v>126</v>
      </c>
      <c r="AF397" s="174">
        <v>2</v>
      </c>
      <c r="AG397" s="189" t="s">
        <v>71</v>
      </c>
      <c r="AH397" s="160"/>
      <c r="AI397" s="175">
        <v>45006</v>
      </c>
      <c r="AJ397" s="174"/>
      <c r="AK397" s="174"/>
      <c r="AL397" s="155"/>
      <c r="AM397" s="155"/>
      <c r="AN397" s="155"/>
      <c r="AO397" s="155"/>
      <c r="AP397" s="155"/>
      <c r="AQ397" s="155"/>
      <c r="AR397" s="155"/>
      <c r="AS397" s="155"/>
    </row>
    <row r="398" spans="1:45" s="195" customFormat="1" ht="16.5" x14ac:dyDescent="0.3">
      <c r="A398" s="189">
        <v>900743605</v>
      </c>
      <c r="B398" s="192" t="s">
        <v>527</v>
      </c>
      <c r="C398" s="193">
        <v>44916</v>
      </c>
      <c r="D398" s="194">
        <v>43586</v>
      </c>
      <c r="E398" s="194">
        <v>44895</v>
      </c>
      <c r="F398" s="202">
        <v>2824477153</v>
      </c>
      <c r="G398" s="156">
        <v>101941110</v>
      </c>
      <c r="H398" s="157">
        <v>0</v>
      </c>
      <c r="I398" s="157">
        <v>0</v>
      </c>
      <c r="J398" s="157">
        <v>728896924</v>
      </c>
      <c r="K398" s="158">
        <v>0</v>
      </c>
      <c r="L398" s="158">
        <v>733334</v>
      </c>
      <c r="M398" s="158">
        <v>0</v>
      </c>
      <c r="N398" s="158">
        <v>427510046</v>
      </c>
      <c r="O398" s="158">
        <v>0</v>
      </c>
      <c r="P398" s="158">
        <v>0</v>
      </c>
      <c r="Q398" s="158">
        <v>42084096</v>
      </c>
      <c r="R398" s="157">
        <v>0</v>
      </c>
      <c r="S398" s="158">
        <v>554865008</v>
      </c>
      <c r="T398" s="159">
        <v>40486841</v>
      </c>
      <c r="U398" s="158">
        <v>0</v>
      </c>
      <c r="V398" s="158">
        <v>90622048</v>
      </c>
      <c r="W398" s="158">
        <v>837337746</v>
      </c>
      <c r="X398" s="155">
        <f t="shared" si="25"/>
        <v>0</v>
      </c>
      <c r="Y398" s="158">
        <v>0</v>
      </c>
      <c r="Z398" s="158">
        <v>0</v>
      </c>
      <c r="AA398" s="157">
        <f t="shared" si="23"/>
        <v>0</v>
      </c>
      <c r="AB398" s="157">
        <f t="shared" si="24"/>
        <v>2824477153</v>
      </c>
      <c r="AC398" s="167" t="s">
        <v>41</v>
      </c>
      <c r="AD398" s="161">
        <v>8369</v>
      </c>
      <c r="AE398" s="174" t="s">
        <v>126</v>
      </c>
      <c r="AF398" s="174">
        <v>2</v>
      </c>
      <c r="AG398" s="189" t="s">
        <v>71</v>
      </c>
      <c r="AH398" s="160"/>
      <c r="AI398" s="175">
        <v>45006</v>
      </c>
      <c r="AJ398" s="174"/>
      <c r="AK398" s="174"/>
      <c r="AL398" s="155"/>
      <c r="AM398" s="155"/>
      <c r="AN398" s="155"/>
      <c r="AO398" s="155"/>
      <c r="AP398" s="155"/>
      <c r="AQ398" s="155"/>
      <c r="AR398" s="155"/>
      <c r="AS398" s="155"/>
    </row>
    <row r="399" spans="1:45" s="195" customFormat="1" ht="16.5" x14ac:dyDescent="0.3">
      <c r="A399" s="189">
        <v>860529890</v>
      </c>
      <c r="B399" s="192" t="s">
        <v>528</v>
      </c>
      <c r="C399" s="193">
        <v>44916</v>
      </c>
      <c r="D399" s="194">
        <v>43374</v>
      </c>
      <c r="E399" s="194">
        <v>44865</v>
      </c>
      <c r="F399" s="202">
        <v>594228114</v>
      </c>
      <c r="G399" s="156">
        <v>512570</v>
      </c>
      <c r="H399" s="157">
        <v>0</v>
      </c>
      <c r="I399" s="157">
        <v>0</v>
      </c>
      <c r="J399" s="157">
        <v>286821387</v>
      </c>
      <c r="K399" s="158">
        <v>0</v>
      </c>
      <c r="L399" s="158">
        <v>76176641</v>
      </c>
      <c r="M399" s="158">
        <v>974999</v>
      </c>
      <c r="N399" s="158">
        <v>0</v>
      </c>
      <c r="O399" s="158">
        <v>0</v>
      </c>
      <c r="P399" s="158">
        <v>0</v>
      </c>
      <c r="Q399" s="158">
        <v>0</v>
      </c>
      <c r="R399" s="157">
        <v>17653992</v>
      </c>
      <c r="S399" s="158">
        <v>0</v>
      </c>
      <c r="T399" s="159">
        <v>0</v>
      </c>
      <c r="U399" s="158">
        <v>0</v>
      </c>
      <c r="V399" s="158">
        <v>0</v>
      </c>
      <c r="W399" s="158">
        <v>212088525</v>
      </c>
      <c r="X399" s="155">
        <f t="shared" si="25"/>
        <v>0</v>
      </c>
      <c r="Y399" s="158">
        <v>0</v>
      </c>
      <c r="Z399" s="158">
        <v>0</v>
      </c>
      <c r="AA399" s="157">
        <f t="shared" si="23"/>
        <v>0</v>
      </c>
      <c r="AB399" s="157">
        <f t="shared" si="24"/>
        <v>594228114</v>
      </c>
      <c r="AC399" s="167" t="s">
        <v>19</v>
      </c>
      <c r="AD399" s="161">
        <v>8364</v>
      </c>
      <c r="AE399" s="174" t="s">
        <v>126</v>
      </c>
      <c r="AF399" s="174">
        <v>2</v>
      </c>
      <c r="AG399" s="189" t="s">
        <v>71</v>
      </c>
      <c r="AH399" s="160"/>
      <c r="AI399" s="175">
        <v>45006</v>
      </c>
      <c r="AJ399" s="174"/>
      <c r="AK399" s="174"/>
      <c r="AL399" s="155"/>
      <c r="AM399" s="155"/>
      <c r="AN399" s="155"/>
      <c r="AO399" s="155"/>
      <c r="AP399" s="155"/>
      <c r="AQ399" s="155"/>
      <c r="AR399" s="155"/>
      <c r="AS399" s="155"/>
    </row>
    <row r="400" spans="1:45" s="195" customFormat="1" ht="16.5" x14ac:dyDescent="0.3">
      <c r="A400" s="189">
        <v>860007373</v>
      </c>
      <c r="B400" s="192" t="s">
        <v>51</v>
      </c>
      <c r="C400" s="193">
        <v>44917</v>
      </c>
      <c r="D400" s="194">
        <v>41275</v>
      </c>
      <c r="E400" s="194">
        <v>44895</v>
      </c>
      <c r="F400" s="202">
        <v>7522930783</v>
      </c>
      <c r="G400" s="156">
        <v>1</v>
      </c>
      <c r="H400" s="157">
        <v>0</v>
      </c>
      <c r="I400" s="157">
        <v>0</v>
      </c>
      <c r="J400" s="157">
        <v>2724125720</v>
      </c>
      <c r="K400" s="158">
        <v>1582130</v>
      </c>
      <c r="L400" s="158">
        <v>169535371</v>
      </c>
      <c r="M400" s="158">
        <v>92984523</v>
      </c>
      <c r="N400" s="158">
        <v>12702260</v>
      </c>
      <c r="O400" s="158">
        <v>0</v>
      </c>
      <c r="P400" s="158">
        <v>0</v>
      </c>
      <c r="Q400" s="158">
        <v>1009081966</v>
      </c>
      <c r="R400" s="157">
        <v>0</v>
      </c>
      <c r="S400" s="158">
        <v>1454420592</v>
      </c>
      <c r="T400" s="159">
        <v>380336491</v>
      </c>
      <c r="U400" s="158">
        <v>27983018</v>
      </c>
      <c r="V400" s="158">
        <v>53225099</v>
      </c>
      <c r="W400" s="158">
        <v>1596953612</v>
      </c>
      <c r="X400" s="155">
        <f t="shared" si="25"/>
        <v>0</v>
      </c>
      <c r="Y400" s="158">
        <v>0</v>
      </c>
      <c r="Z400" s="158">
        <v>0</v>
      </c>
      <c r="AA400" s="157">
        <f t="shared" si="23"/>
        <v>0</v>
      </c>
      <c r="AB400" s="157">
        <f t="shared" si="24"/>
        <v>7522930783</v>
      </c>
      <c r="AC400" s="167" t="s">
        <v>55</v>
      </c>
      <c r="AD400" s="161">
        <v>8397</v>
      </c>
      <c r="AE400" s="174" t="s">
        <v>126</v>
      </c>
      <c r="AF400" s="174">
        <v>2</v>
      </c>
      <c r="AG400" s="189" t="s">
        <v>71</v>
      </c>
      <c r="AH400" s="160"/>
      <c r="AI400" s="175">
        <v>45007</v>
      </c>
      <c r="AJ400" s="174"/>
      <c r="AK400" s="174"/>
      <c r="AL400" s="155"/>
      <c r="AM400" s="155"/>
      <c r="AN400" s="155"/>
      <c r="AO400" s="155"/>
      <c r="AP400" s="155"/>
      <c r="AQ400" s="155"/>
      <c r="AR400" s="155"/>
      <c r="AS400" s="155"/>
    </row>
    <row r="401" spans="1:45" s="195" customFormat="1" ht="16.5" x14ac:dyDescent="0.3">
      <c r="A401" s="189">
        <v>892300708</v>
      </c>
      <c r="B401" s="192" t="s">
        <v>399</v>
      </c>
      <c r="C401" s="193">
        <v>44917</v>
      </c>
      <c r="D401" s="194">
        <v>44075</v>
      </c>
      <c r="E401" s="194">
        <v>44895</v>
      </c>
      <c r="F401" s="202">
        <v>2472525517</v>
      </c>
      <c r="G401" s="156">
        <v>49597246</v>
      </c>
      <c r="H401" s="157">
        <v>0</v>
      </c>
      <c r="I401" s="157">
        <v>0</v>
      </c>
      <c r="J401" s="157">
        <v>907124678</v>
      </c>
      <c r="K401" s="158">
        <v>0</v>
      </c>
      <c r="L401" s="158">
        <v>7508884</v>
      </c>
      <c r="M401" s="158">
        <v>5145238</v>
      </c>
      <c r="N401" s="158">
        <v>147000</v>
      </c>
      <c r="O401" s="158">
        <v>0</v>
      </c>
      <c r="P401" s="158">
        <v>0</v>
      </c>
      <c r="Q401" s="158">
        <v>212203448</v>
      </c>
      <c r="R401" s="157">
        <v>0</v>
      </c>
      <c r="S401" s="158">
        <v>141694718</v>
      </c>
      <c r="T401" s="159">
        <v>22462943</v>
      </c>
      <c r="U401" s="158">
        <v>0</v>
      </c>
      <c r="V401" s="158">
        <v>281472212</v>
      </c>
      <c r="W401" s="158">
        <v>845169150</v>
      </c>
      <c r="X401" s="155">
        <f t="shared" si="25"/>
        <v>0</v>
      </c>
      <c r="Y401" s="158">
        <v>0</v>
      </c>
      <c r="Z401" s="158">
        <v>0</v>
      </c>
      <c r="AA401" s="157">
        <f t="shared" si="23"/>
        <v>0</v>
      </c>
      <c r="AB401" s="157">
        <f t="shared" si="24"/>
        <v>2472525517</v>
      </c>
      <c r="AC401" s="167" t="s">
        <v>19</v>
      </c>
      <c r="AD401" s="161">
        <v>8380</v>
      </c>
      <c r="AE401" s="174" t="s">
        <v>126</v>
      </c>
      <c r="AF401" s="174">
        <v>2</v>
      </c>
      <c r="AG401" s="189" t="s">
        <v>71</v>
      </c>
      <c r="AH401" s="160"/>
      <c r="AI401" s="175">
        <v>45007</v>
      </c>
      <c r="AJ401" s="174"/>
      <c r="AK401" s="174"/>
      <c r="AL401" s="155"/>
      <c r="AM401" s="155"/>
      <c r="AN401" s="155"/>
      <c r="AO401" s="155"/>
      <c r="AP401" s="155"/>
      <c r="AQ401" s="155"/>
      <c r="AR401" s="155"/>
      <c r="AS401" s="155"/>
    </row>
    <row r="402" spans="1:45" s="195" customFormat="1" ht="16.5" x14ac:dyDescent="0.3">
      <c r="A402" s="189">
        <v>800130907</v>
      </c>
      <c r="B402" s="192" t="s">
        <v>117</v>
      </c>
      <c r="C402" s="193">
        <v>44918</v>
      </c>
      <c r="D402" s="194">
        <v>42217</v>
      </c>
      <c r="E402" s="194">
        <v>44895</v>
      </c>
      <c r="F402" s="202">
        <v>4620525823</v>
      </c>
      <c r="G402" s="156">
        <v>140778396</v>
      </c>
      <c r="H402" s="157">
        <v>0</v>
      </c>
      <c r="I402" s="157">
        <v>0</v>
      </c>
      <c r="J402" s="157">
        <v>1146607911</v>
      </c>
      <c r="K402" s="158">
        <v>0</v>
      </c>
      <c r="L402" s="158">
        <v>627011401</v>
      </c>
      <c r="M402" s="158">
        <v>342041109</v>
      </c>
      <c r="N402" s="158">
        <v>6468932</v>
      </c>
      <c r="O402" s="158">
        <v>0</v>
      </c>
      <c r="P402" s="158">
        <v>0</v>
      </c>
      <c r="Q402" s="158">
        <v>219891397</v>
      </c>
      <c r="R402" s="157">
        <v>0</v>
      </c>
      <c r="S402" s="158">
        <v>531064244</v>
      </c>
      <c r="T402" s="159">
        <v>966945011</v>
      </c>
      <c r="U402" s="158">
        <v>0</v>
      </c>
      <c r="V402" s="158">
        <v>78602895</v>
      </c>
      <c r="W402" s="158">
        <v>561114527</v>
      </c>
      <c r="X402" s="155">
        <f t="shared" si="25"/>
        <v>0</v>
      </c>
      <c r="Y402" s="158">
        <v>0</v>
      </c>
      <c r="Z402" s="158">
        <v>0</v>
      </c>
      <c r="AA402" s="157">
        <f t="shared" si="23"/>
        <v>0</v>
      </c>
      <c r="AB402" s="157">
        <f t="shared" si="24"/>
        <v>4620525823</v>
      </c>
      <c r="AC402" s="167" t="e">
        <v>#N/A</v>
      </c>
      <c r="AD402" s="161">
        <v>8402</v>
      </c>
      <c r="AE402" s="174" t="s">
        <v>126</v>
      </c>
      <c r="AF402" s="174">
        <v>2</v>
      </c>
      <c r="AG402" s="189" t="s">
        <v>71</v>
      </c>
      <c r="AH402" s="160"/>
      <c r="AI402" s="175">
        <v>45008</v>
      </c>
      <c r="AJ402" s="174"/>
      <c r="AK402" s="174"/>
      <c r="AL402" s="155"/>
      <c r="AM402" s="155"/>
      <c r="AN402" s="155"/>
      <c r="AO402" s="155"/>
      <c r="AP402" s="155"/>
      <c r="AQ402" s="155"/>
      <c r="AR402" s="155"/>
      <c r="AS402" s="155"/>
    </row>
    <row r="403" spans="1:45" s="195" customFormat="1" ht="16.5" x14ac:dyDescent="0.3">
      <c r="A403" s="189">
        <v>900582598</v>
      </c>
      <c r="B403" s="192" t="s">
        <v>127</v>
      </c>
      <c r="C403" s="193">
        <v>44918</v>
      </c>
      <c r="D403" s="194">
        <v>42491</v>
      </c>
      <c r="E403" s="194">
        <v>44895</v>
      </c>
      <c r="F403" s="202">
        <v>7142754672</v>
      </c>
      <c r="G403" s="156">
        <v>17052313</v>
      </c>
      <c r="H403" s="157">
        <v>0</v>
      </c>
      <c r="I403" s="157">
        <v>0</v>
      </c>
      <c r="J403" s="157">
        <v>1299462682</v>
      </c>
      <c r="K403" s="158">
        <v>96176098</v>
      </c>
      <c r="L403" s="158">
        <v>67058908</v>
      </c>
      <c r="M403" s="158">
        <v>143177579</v>
      </c>
      <c r="N403" s="158">
        <v>351302886</v>
      </c>
      <c r="O403" s="158">
        <v>0</v>
      </c>
      <c r="P403" s="158">
        <v>42692579</v>
      </c>
      <c r="Q403" s="158">
        <v>2102559612</v>
      </c>
      <c r="R403" s="157">
        <v>0</v>
      </c>
      <c r="S403" s="158">
        <v>1086021754</v>
      </c>
      <c r="T403" s="159">
        <v>287410110</v>
      </c>
      <c r="U403" s="158">
        <v>0</v>
      </c>
      <c r="V403" s="158">
        <v>222498900</v>
      </c>
      <c r="W403" s="158">
        <v>1427341251</v>
      </c>
      <c r="X403" s="155">
        <f t="shared" si="25"/>
        <v>0</v>
      </c>
      <c r="Y403" s="158">
        <v>0</v>
      </c>
      <c r="Z403" s="158">
        <v>0</v>
      </c>
      <c r="AA403" s="157">
        <f t="shared" si="23"/>
        <v>0</v>
      </c>
      <c r="AB403" s="157">
        <f t="shared" si="24"/>
        <v>7142754672</v>
      </c>
      <c r="AC403" s="167" t="s">
        <v>55</v>
      </c>
      <c r="AD403" s="161">
        <v>8401</v>
      </c>
      <c r="AE403" s="174" t="s">
        <v>126</v>
      </c>
      <c r="AF403" s="174">
        <v>2</v>
      </c>
      <c r="AG403" s="189" t="s">
        <v>71</v>
      </c>
      <c r="AH403" s="160"/>
      <c r="AI403" s="175">
        <v>45008</v>
      </c>
      <c r="AJ403" s="174"/>
      <c r="AK403" s="174"/>
      <c r="AL403" s="155"/>
      <c r="AM403" s="155"/>
      <c r="AN403" s="155"/>
      <c r="AO403" s="155"/>
      <c r="AP403" s="155"/>
      <c r="AQ403" s="155"/>
      <c r="AR403" s="155"/>
      <c r="AS403" s="155"/>
    </row>
    <row r="404" spans="1:45" s="195" customFormat="1" ht="16.5" x14ac:dyDescent="0.3">
      <c r="A404" s="189">
        <v>891500736</v>
      </c>
      <c r="B404" s="192" t="s">
        <v>529</v>
      </c>
      <c r="C404" s="193">
        <v>44918</v>
      </c>
      <c r="D404" s="194">
        <v>43497</v>
      </c>
      <c r="E404" s="194">
        <v>44895</v>
      </c>
      <c r="F404" s="202">
        <v>31731110</v>
      </c>
      <c r="G404" s="156">
        <v>0</v>
      </c>
      <c r="H404" s="157">
        <v>0</v>
      </c>
      <c r="I404" s="157">
        <v>0</v>
      </c>
      <c r="J404" s="157">
        <v>0</v>
      </c>
      <c r="K404" s="158">
        <v>0</v>
      </c>
      <c r="L404" s="158">
        <v>0</v>
      </c>
      <c r="M404" s="158">
        <v>0</v>
      </c>
      <c r="N404" s="158">
        <v>0</v>
      </c>
      <c r="O404" s="158">
        <v>0</v>
      </c>
      <c r="P404" s="158">
        <v>0</v>
      </c>
      <c r="Q404" s="158">
        <v>99423</v>
      </c>
      <c r="R404" s="157">
        <v>0</v>
      </c>
      <c r="S404" s="158">
        <v>2291270</v>
      </c>
      <c r="T404" s="159">
        <v>7918862</v>
      </c>
      <c r="U404" s="158">
        <v>0</v>
      </c>
      <c r="V404" s="158">
        <v>12673822</v>
      </c>
      <c r="W404" s="158">
        <v>8747733</v>
      </c>
      <c r="X404" s="155">
        <f t="shared" si="25"/>
        <v>0</v>
      </c>
      <c r="Y404" s="158">
        <v>0</v>
      </c>
      <c r="Z404" s="158">
        <v>0</v>
      </c>
      <c r="AA404" s="157">
        <f t="shared" si="23"/>
        <v>0</v>
      </c>
      <c r="AB404" s="157">
        <f t="shared" si="24"/>
        <v>31731110</v>
      </c>
      <c r="AC404" s="167" t="s">
        <v>56</v>
      </c>
      <c r="AD404" s="161">
        <v>8400</v>
      </c>
      <c r="AE404" s="174" t="s">
        <v>126</v>
      </c>
      <c r="AF404" s="174">
        <v>2</v>
      </c>
      <c r="AG404" s="189" t="s">
        <v>71</v>
      </c>
      <c r="AH404" s="160"/>
      <c r="AI404" s="175">
        <v>45008</v>
      </c>
      <c r="AJ404" s="174"/>
      <c r="AK404" s="174"/>
      <c r="AL404" s="155"/>
      <c r="AM404" s="155"/>
      <c r="AN404" s="155"/>
      <c r="AO404" s="155"/>
      <c r="AP404" s="155"/>
      <c r="AQ404" s="155"/>
      <c r="AR404" s="155"/>
      <c r="AS404" s="155"/>
    </row>
    <row r="405" spans="1:45" s="195" customFormat="1" ht="16.5" x14ac:dyDescent="0.3">
      <c r="A405" s="189">
        <v>77017420</v>
      </c>
      <c r="B405" s="192" t="s">
        <v>530</v>
      </c>
      <c r="C405" s="193">
        <v>44921</v>
      </c>
      <c r="D405" s="194">
        <v>44835</v>
      </c>
      <c r="E405" s="194">
        <v>44895</v>
      </c>
      <c r="F405" s="202">
        <v>9629773</v>
      </c>
      <c r="G405" s="156">
        <v>0</v>
      </c>
      <c r="H405" s="157">
        <v>0</v>
      </c>
      <c r="I405" s="157">
        <v>0</v>
      </c>
      <c r="J405" s="157">
        <v>1554556</v>
      </c>
      <c r="K405" s="158">
        <v>0</v>
      </c>
      <c r="L405" s="158">
        <v>0</v>
      </c>
      <c r="M405" s="158">
        <v>0</v>
      </c>
      <c r="N405" s="158">
        <v>0</v>
      </c>
      <c r="O405" s="158">
        <v>0</v>
      </c>
      <c r="P405" s="158">
        <v>0</v>
      </c>
      <c r="Q405" s="158">
        <v>0</v>
      </c>
      <c r="R405" s="157">
        <v>0</v>
      </c>
      <c r="S405" s="158">
        <v>188500</v>
      </c>
      <c r="T405" s="159">
        <v>1753684</v>
      </c>
      <c r="U405" s="158">
        <v>0</v>
      </c>
      <c r="V405" s="158">
        <v>0</v>
      </c>
      <c r="W405" s="158">
        <v>6133033</v>
      </c>
      <c r="X405" s="155">
        <f t="shared" si="25"/>
        <v>0</v>
      </c>
      <c r="Y405" s="158">
        <v>0</v>
      </c>
      <c r="Z405" s="158">
        <v>0</v>
      </c>
      <c r="AA405" s="157">
        <f t="shared" si="23"/>
        <v>0</v>
      </c>
      <c r="AB405" s="157">
        <f t="shared" si="24"/>
        <v>9629773</v>
      </c>
      <c r="AC405" s="167" t="s">
        <v>58</v>
      </c>
      <c r="AD405" s="161">
        <v>8422</v>
      </c>
      <c r="AE405" s="174" t="s">
        <v>126</v>
      </c>
      <c r="AF405" s="174">
        <v>2</v>
      </c>
      <c r="AG405" s="189" t="s">
        <v>71</v>
      </c>
      <c r="AH405" s="160"/>
      <c r="AI405" s="175">
        <v>45011</v>
      </c>
      <c r="AJ405" s="174"/>
      <c r="AK405" s="174"/>
      <c r="AL405" s="155"/>
      <c r="AM405" s="155"/>
      <c r="AN405" s="155"/>
      <c r="AO405" s="155"/>
      <c r="AP405" s="155"/>
      <c r="AQ405" s="155"/>
      <c r="AR405" s="155"/>
      <c r="AS405" s="155"/>
    </row>
    <row r="406" spans="1:45" s="195" customFormat="1" ht="16.5" x14ac:dyDescent="0.3">
      <c r="A406" s="189">
        <v>79913232</v>
      </c>
      <c r="B406" s="192" t="s">
        <v>531</v>
      </c>
      <c r="C406" s="193">
        <v>44921</v>
      </c>
      <c r="D406" s="194">
        <v>44774</v>
      </c>
      <c r="E406" s="194">
        <v>44895</v>
      </c>
      <c r="F406" s="202">
        <v>80582952</v>
      </c>
      <c r="G406" s="156">
        <v>0</v>
      </c>
      <c r="H406" s="157">
        <v>0</v>
      </c>
      <c r="I406" s="157">
        <v>0</v>
      </c>
      <c r="J406" s="157">
        <v>0</v>
      </c>
      <c r="K406" s="158">
        <v>0</v>
      </c>
      <c r="L406" s="158">
        <v>0</v>
      </c>
      <c r="M406" s="158">
        <v>0</v>
      </c>
      <c r="N406" s="158">
        <v>0</v>
      </c>
      <c r="O406" s="158">
        <v>0</v>
      </c>
      <c r="P406" s="158">
        <v>0</v>
      </c>
      <c r="Q406" s="158">
        <v>6404110</v>
      </c>
      <c r="R406" s="157">
        <v>0</v>
      </c>
      <c r="S406" s="158">
        <v>0</v>
      </c>
      <c r="T406" s="159">
        <v>48645582</v>
      </c>
      <c r="U406" s="158">
        <v>14029860</v>
      </c>
      <c r="V406" s="158">
        <v>0</v>
      </c>
      <c r="W406" s="158">
        <v>11503400</v>
      </c>
      <c r="X406" s="155">
        <f t="shared" si="25"/>
        <v>0</v>
      </c>
      <c r="Y406" s="158">
        <v>0</v>
      </c>
      <c r="Z406" s="158">
        <v>0</v>
      </c>
      <c r="AA406" s="157">
        <f t="shared" si="23"/>
        <v>0</v>
      </c>
      <c r="AB406" s="157">
        <f t="shared" si="24"/>
        <v>80582952</v>
      </c>
      <c r="AC406" s="167" t="s">
        <v>58</v>
      </c>
      <c r="AD406" s="161">
        <v>8421</v>
      </c>
      <c r="AE406" s="174" t="s">
        <v>126</v>
      </c>
      <c r="AF406" s="174">
        <v>2</v>
      </c>
      <c r="AG406" s="189" t="s">
        <v>71</v>
      </c>
      <c r="AH406" s="160"/>
      <c r="AI406" s="175">
        <v>45011</v>
      </c>
      <c r="AJ406" s="174"/>
      <c r="AK406" s="174"/>
      <c r="AL406" s="155"/>
      <c r="AM406" s="155"/>
      <c r="AN406" s="155"/>
      <c r="AO406" s="155"/>
      <c r="AP406" s="155"/>
      <c r="AQ406" s="155"/>
      <c r="AR406" s="155"/>
      <c r="AS406" s="155"/>
    </row>
    <row r="407" spans="1:45" s="195" customFormat="1" ht="16.5" x14ac:dyDescent="0.3">
      <c r="A407" s="189">
        <v>79868331</v>
      </c>
      <c r="B407" s="192" t="s">
        <v>532</v>
      </c>
      <c r="C407" s="193">
        <v>44921</v>
      </c>
      <c r="D407" s="194">
        <v>44835</v>
      </c>
      <c r="E407" s="194">
        <v>44895</v>
      </c>
      <c r="F407" s="202">
        <v>76082782</v>
      </c>
      <c r="G407" s="156">
        <v>0</v>
      </c>
      <c r="H407" s="157">
        <v>0</v>
      </c>
      <c r="I407" s="157">
        <v>0</v>
      </c>
      <c r="J407" s="157">
        <v>16773135</v>
      </c>
      <c r="K407" s="158">
        <v>0</v>
      </c>
      <c r="L407" s="158">
        <v>0</v>
      </c>
      <c r="M407" s="158">
        <v>0</v>
      </c>
      <c r="N407" s="158">
        <v>0</v>
      </c>
      <c r="O407" s="158">
        <v>0</v>
      </c>
      <c r="P407" s="158">
        <v>0</v>
      </c>
      <c r="Q407" s="158">
        <v>0</v>
      </c>
      <c r="R407" s="157">
        <v>0</v>
      </c>
      <c r="S407" s="158">
        <v>121492</v>
      </c>
      <c r="T407" s="159">
        <v>0</v>
      </c>
      <c r="U407" s="158">
        <v>0</v>
      </c>
      <c r="V407" s="158">
        <v>0</v>
      </c>
      <c r="W407" s="158">
        <v>59188155</v>
      </c>
      <c r="X407" s="155">
        <f t="shared" si="25"/>
        <v>0</v>
      </c>
      <c r="Y407" s="158">
        <v>0</v>
      </c>
      <c r="Z407" s="158">
        <v>0</v>
      </c>
      <c r="AA407" s="157">
        <f t="shared" si="23"/>
        <v>0</v>
      </c>
      <c r="AB407" s="157">
        <f t="shared" si="24"/>
        <v>76082782</v>
      </c>
      <c r="AC407" s="167" t="s">
        <v>58</v>
      </c>
      <c r="AD407" s="161">
        <v>8420</v>
      </c>
      <c r="AE407" s="174" t="s">
        <v>126</v>
      </c>
      <c r="AF407" s="174">
        <v>2</v>
      </c>
      <c r="AG407" s="189" t="s">
        <v>71</v>
      </c>
      <c r="AH407" s="160"/>
      <c r="AI407" s="175">
        <v>45011</v>
      </c>
      <c r="AJ407" s="174"/>
      <c r="AK407" s="174"/>
      <c r="AL407" s="155"/>
      <c r="AM407" s="155"/>
      <c r="AN407" s="155"/>
      <c r="AO407" s="155"/>
      <c r="AP407" s="155"/>
      <c r="AQ407" s="155"/>
      <c r="AR407" s="155"/>
      <c r="AS407" s="155"/>
    </row>
    <row r="408" spans="1:45" s="195" customFormat="1" ht="16.5" x14ac:dyDescent="0.3">
      <c r="A408" s="189">
        <v>830113849</v>
      </c>
      <c r="B408" s="192" t="s">
        <v>140</v>
      </c>
      <c r="C408" s="193">
        <v>44921</v>
      </c>
      <c r="D408" s="194">
        <v>42370</v>
      </c>
      <c r="E408" s="194">
        <v>44895</v>
      </c>
      <c r="F408" s="202">
        <v>8160695869</v>
      </c>
      <c r="G408" s="156">
        <v>75452574</v>
      </c>
      <c r="H408" s="157">
        <v>0</v>
      </c>
      <c r="I408" s="157">
        <v>0</v>
      </c>
      <c r="J408" s="157">
        <v>2438451352</v>
      </c>
      <c r="K408" s="158">
        <v>33377407</v>
      </c>
      <c r="L408" s="158">
        <v>30523177</v>
      </c>
      <c r="M408" s="158">
        <v>218688886</v>
      </c>
      <c r="N408" s="158">
        <v>175074715</v>
      </c>
      <c r="O408" s="158">
        <v>0</v>
      </c>
      <c r="P408" s="158">
        <v>0</v>
      </c>
      <c r="Q408" s="158">
        <v>429553919</v>
      </c>
      <c r="R408" s="157">
        <v>0</v>
      </c>
      <c r="S408" s="158">
        <v>1516114856</v>
      </c>
      <c r="T408" s="159">
        <v>1153546857</v>
      </c>
      <c r="U408" s="158">
        <v>53865200</v>
      </c>
      <c r="V408" s="158">
        <v>461189169</v>
      </c>
      <c r="W408" s="158">
        <v>1574857757</v>
      </c>
      <c r="X408" s="155">
        <f t="shared" si="25"/>
        <v>0</v>
      </c>
      <c r="Y408" s="158">
        <v>0</v>
      </c>
      <c r="Z408" s="158">
        <v>0</v>
      </c>
      <c r="AA408" s="157">
        <f t="shared" si="23"/>
        <v>0</v>
      </c>
      <c r="AB408" s="157">
        <f t="shared" si="24"/>
        <v>8160695869</v>
      </c>
      <c r="AC408" s="167" t="s">
        <v>55</v>
      </c>
      <c r="AD408" s="161">
        <v>8419</v>
      </c>
      <c r="AE408" s="174" t="s">
        <v>126</v>
      </c>
      <c r="AF408" s="174">
        <v>2</v>
      </c>
      <c r="AG408" s="189" t="s">
        <v>71</v>
      </c>
      <c r="AH408" s="160"/>
      <c r="AI408" s="175">
        <v>45011</v>
      </c>
      <c r="AJ408" s="174"/>
      <c r="AK408" s="174"/>
      <c r="AL408" s="155"/>
      <c r="AM408" s="155"/>
      <c r="AN408" s="155"/>
      <c r="AO408" s="155"/>
      <c r="AP408" s="155"/>
      <c r="AQ408" s="155"/>
      <c r="AR408" s="155"/>
      <c r="AS408" s="155"/>
    </row>
    <row r="409" spans="1:45" s="195" customFormat="1" ht="16.5" x14ac:dyDescent="0.3">
      <c r="A409" s="189">
        <v>41705607</v>
      </c>
      <c r="B409" s="192" t="s">
        <v>134</v>
      </c>
      <c r="C409" s="193">
        <v>44922</v>
      </c>
      <c r="D409" s="194">
        <v>43831</v>
      </c>
      <c r="E409" s="194">
        <v>44895</v>
      </c>
      <c r="F409" s="202">
        <v>4207499</v>
      </c>
      <c r="G409" s="156">
        <v>0</v>
      </c>
      <c r="H409" s="157">
        <v>0</v>
      </c>
      <c r="I409" s="157">
        <v>0</v>
      </c>
      <c r="J409" s="157">
        <v>140854</v>
      </c>
      <c r="K409" s="158">
        <v>0</v>
      </c>
      <c r="L409" s="158">
        <v>140854</v>
      </c>
      <c r="M409" s="158">
        <v>0</v>
      </c>
      <c r="N409" s="158">
        <v>0</v>
      </c>
      <c r="O409" s="158">
        <v>0</v>
      </c>
      <c r="P409" s="158">
        <v>0</v>
      </c>
      <c r="Q409" s="158">
        <v>479530</v>
      </c>
      <c r="R409" s="157">
        <v>0</v>
      </c>
      <c r="S409" s="158">
        <v>0</v>
      </c>
      <c r="T409" s="159">
        <v>907000</v>
      </c>
      <c r="U409" s="158">
        <v>0</v>
      </c>
      <c r="V409" s="158">
        <v>1692064</v>
      </c>
      <c r="W409" s="158">
        <v>847197</v>
      </c>
      <c r="X409" s="155">
        <f t="shared" si="25"/>
        <v>0</v>
      </c>
      <c r="Y409" s="158">
        <v>0</v>
      </c>
      <c r="Z409" s="158">
        <v>0</v>
      </c>
      <c r="AA409" s="157">
        <f t="shared" si="23"/>
        <v>0</v>
      </c>
      <c r="AB409" s="157">
        <f t="shared" si="24"/>
        <v>4207499</v>
      </c>
      <c r="AC409" s="167" t="s">
        <v>58</v>
      </c>
      <c r="AD409" s="161">
        <v>8455</v>
      </c>
      <c r="AE409" s="174" t="s">
        <v>126</v>
      </c>
      <c r="AF409" s="174">
        <v>2</v>
      </c>
      <c r="AG409" s="189" t="s">
        <v>71</v>
      </c>
      <c r="AH409" s="160"/>
      <c r="AI409" s="175">
        <v>45012</v>
      </c>
      <c r="AJ409" s="174"/>
      <c r="AK409" s="174"/>
      <c r="AL409" s="155"/>
      <c r="AM409" s="155"/>
      <c r="AN409" s="155"/>
      <c r="AO409" s="155"/>
      <c r="AP409" s="155"/>
      <c r="AQ409" s="155"/>
      <c r="AR409" s="155"/>
      <c r="AS409" s="155"/>
    </row>
    <row r="410" spans="1:45" s="195" customFormat="1" ht="16.5" x14ac:dyDescent="0.3">
      <c r="A410" s="189">
        <v>814006170</v>
      </c>
      <c r="B410" s="192" t="s">
        <v>172</v>
      </c>
      <c r="C410" s="193">
        <v>44922</v>
      </c>
      <c r="D410" s="194">
        <v>44501</v>
      </c>
      <c r="E410" s="194">
        <v>44895</v>
      </c>
      <c r="F410" s="202">
        <v>253424363</v>
      </c>
      <c r="G410" s="156">
        <v>0</v>
      </c>
      <c r="H410" s="157">
        <v>0</v>
      </c>
      <c r="I410" s="157">
        <v>0</v>
      </c>
      <c r="J410" s="157">
        <v>92396473</v>
      </c>
      <c r="K410" s="158">
        <v>0</v>
      </c>
      <c r="L410" s="158">
        <v>0</v>
      </c>
      <c r="M410" s="158">
        <v>0</v>
      </c>
      <c r="N410" s="158">
        <v>0</v>
      </c>
      <c r="O410" s="158">
        <v>0</v>
      </c>
      <c r="P410" s="158">
        <v>0</v>
      </c>
      <c r="Q410" s="158">
        <v>30399356</v>
      </c>
      <c r="R410" s="157">
        <v>0</v>
      </c>
      <c r="S410" s="158">
        <v>38982179</v>
      </c>
      <c r="T410" s="159">
        <v>8516221</v>
      </c>
      <c r="U410" s="158">
        <v>0</v>
      </c>
      <c r="V410" s="158">
        <v>72500</v>
      </c>
      <c r="W410" s="158">
        <v>83057634</v>
      </c>
      <c r="X410" s="155">
        <f t="shared" si="25"/>
        <v>0</v>
      </c>
      <c r="Y410" s="158">
        <v>0</v>
      </c>
      <c r="Z410" s="158">
        <v>0</v>
      </c>
      <c r="AA410" s="157">
        <f t="shared" si="23"/>
        <v>0</v>
      </c>
      <c r="AB410" s="157">
        <f t="shared" si="24"/>
        <v>253424363</v>
      </c>
      <c r="AC410" s="167" t="s">
        <v>19</v>
      </c>
      <c r="AD410" s="161">
        <v>8438</v>
      </c>
      <c r="AE410" s="174" t="s">
        <v>126</v>
      </c>
      <c r="AF410" s="174">
        <v>2</v>
      </c>
      <c r="AG410" s="189" t="s">
        <v>71</v>
      </c>
      <c r="AH410" s="160"/>
      <c r="AI410" s="175">
        <v>45012</v>
      </c>
      <c r="AJ410" s="174"/>
      <c r="AK410" s="174"/>
      <c r="AL410" s="155"/>
      <c r="AM410" s="155"/>
      <c r="AN410" s="155"/>
      <c r="AO410" s="155"/>
      <c r="AP410" s="155"/>
      <c r="AQ410" s="155"/>
      <c r="AR410" s="155"/>
      <c r="AS410" s="155"/>
    </row>
    <row r="411" spans="1:45" s="195" customFormat="1" ht="16.5" x14ac:dyDescent="0.3">
      <c r="A411" s="189">
        <v>91244268</v>
      </c>
      <c r="B411" s="192" t="s">
        <v>533</v>
      </c>
      <c r="C411" s="193">
        <v>44922</v>
      </c>
      <c r="D411" s="194">
        <v>44166</v>
      </c>
      <c r="E411" s="194">
        <v>44895</v>
      </c>
      <c r="F411" s="202">
        <v>64546638</v>
      </c>
      <c r="G411" s="156">
        <v>19535342</v>
      </c>
      <c r="H411" s="157">
        <v>0</v>
      </c>
      <c r="I411" s="157">
        <v>0</v>
      </c>
      <c r="J411" s="157">
        <v>0</v>
      </c>
      <c r="K411" s="158">
        <v>0</v>
      </c>
      <c r="L411" s="158">
        <v>0</v>
      </c>
      <c r="M411" s="158">
        <v>0</v>
      </c>
      <c r="N411" s="158">
        <v>0</v>
      </c>
      <c r="O411" s="158">
        <v>0</v>
      </c>
      <c r="P411" s="158">
        <v>0</v>
      </c>
      <c r="Q411" s="158">
        <v>0</v>
      </c>
      <c r="R411" s="157">
        <v>0</v>
      </c>
      <c r="S411" s="158">
        <v>2368203</v>
      </c>
      <c r="T411" s="159">
        <v>2297900</v>
      </c>
      <c r="U411" s="158">
        <v>0</v>
      </c>
      <c r="V411" s="158">
        <v>33404732</v>
      </c>
      <c r="W411" s="158">
        <v>6940461</v>
      </c>
      <c r="X411" s="155">
        <f t="shared" si="25"/>
        <v>0</v>
      </c>
      <c r="Y411" s="158">
        <v>0</v>
      </c>
      <c r="Z411" s="158">
        <v>0</v>
      </c>
      <c r="AA411" s="157">
        <f t="shared" si="23"/>
        <v>0</v>
      </c>
      <c r="AB411" s="157">
        <f t="shared" si="24"/>
        <v>64546638</v>
      </c>
      <c r="AC411" s="167" t="s">
        <v>58</v>
      </c>
      <c r="AD411" s="161">
        <v>8435</v>
      </c>
      <c r="AE411" s="174" t="s">
        <v>126</v>
      </c>
      <c r="AF411" s="174">
        <v>2</v>
      </c>
      <c r="AG411" s="189" t="s">
        <v>71</v>
      </c>
      <c r="AH411" s="160"/>
      <c r="AI411" s="175">
        <v>45012</v>
      </c>
      <c r="AJ411" s="174"/>
      <c r="AK411" s="174"/>
      <c r="AL411" s="155"/>
      <c r="AM411" s="155"/>
      <c r="AN411" s="155"/>
      <c r="AO411" s="155"/>
      <c r="AP411" s="155"/>
      <c r="AQ411" s="155"/>
      <c r="AR411" s="155"/>
      <c r="AS411" s="155"/>
    </row>
    <row r="412" spans="1:45" s="195" customFormat="1" ht="16.5" x14ac:dyDescent="0.3">
      <c r="A412" s="189">
        <v>79467844</v>
      </c>
      <c r="B412" s="192" t="s">
        <v>534</v>
      </c>
      <c r="C412" s="193">
        <v>44922</v>
      </c>
      <c r="D412" s="194">
        <v>44774</v>
      </c>
      <c r="E412" s="194">
        <v>44895</v>
      </c>
      <c r="F412" s="202">
        <v>37964307</v>
      </c>
      <c r="G412" s="156">
        <v>0</v>
      </c>
      <c r="H412" s="157">
        <v>0</v>
      </c>
      <c r="I412" s="157">
        <v>0</v>
      </c>
      <c r="J412" s="157">
        <v>10732272</v>
      </c>
      <c r="K412" s="158">
        <v>0</v>
      </c>
      <c r="L412" s="158">
        <v>0</v>
      </c>
      <c r="M412" s="158">
        <v>0</v>
      </c>
      <c r="N412" s="158">
        <v>0</v>
      </c>
      <c r="O412" s="158">
        <v>0</v>
      </c>
      <c r="P412" s="158">
        <v>0</v>
      </c>
      <c r="Q412" s="158">
        <v>3558319</v>
      </c>
      <c r="R412" s="157">
        <v>0</v>
      </c>
      <c r="S412" s="158">
        <v>0</v>
      </c>
      <c r="T412" s="159">
        <v>22309368</v>
      </c>
      <c r="U412" s="158">
        <v>0</v>
      </c>
      <c r="V412" s="158">
        <v>0</v>
      </c>
      <c r="W412" s="158">
        <v>1364348</v>
      </c>
      <c r="X412" s="155">
        <f t="shared" si="25"/>
        <v>0</v>
      </c>
      <c r="Y412" s="158">
        <v>0</v>
      </c>
      <c r="Z412" s="158">
        <v>0</v>
      </c>
      <c r="AA412" s="157">
        <f t="shared" si="23"/>
        <v>0</v>
      </c>
      <c r="AB412" s="157">
        <f t="shared" si="24"/>
        <v>37964307</v>
      </c>
      <c r="AC412" s="167" t="s">
        <v>58</v>
      </c>
      <c r="AD412" s="161">
        <v>8432</v>
      </c>
      <c r="AE412" s="174" t="s">
        <v>126</v>
      </c>
      <c r="AF412" s="174">
        <v>2</v>
      </c>
      <c r="AG412" s="189" t="s">
        <v>71</v>
      </c>
      <c r="AH412" s="160"/>
      <c r="AI412" s="175">
        <v>45012</v>
      </c>
      <c r="AJ412" s="174"/>
      <c r="AK412" s="174"/>
      <c r="AL412" s="155"/>
      <c r="AM412" s="155"/>
      <c r="AN412" s="155"/>
      <c r="AO412" s="155"/>
      <c r="AP412" s="155"/>
      <c r="AQ412" s="155"/>
      <c r="AR412" s="155"/>
      <c r="AS412" s="155"/>
    </row>
    <row r="413" spans="1:45" s="195" customFormat="1" ht="16.5" x14ac:dyDescent="0.3">
      <c r="A413" s="189">
        <v>900772387</v>
      </c>
      <c r="B413" s="192" t="s">
        <v>535</v>
      </c>
      <c r="C413" s="193">
        <v>44923</v>
      </c>
      <c r="D413" s="194">
        <v>44743</v>
      </c>
      <c r="E413" s="194">
        <v>44895</v>
      </c>
      <c r="F413" s="202">
        <v>165030524</v>
      </c>
      <c r="G413" s="156">
        <v>99966</v>
      </c>
      <c r="H413" s="157">
        <v>0</v>
      </c>
      <c r="I413" s="157">
        <v>0</v>
      </c>
      <c r="J413" s="157">
        <v>27123071</v>
      </c>
      <c r="K413" s="158">
        <v>0</v>
      </c>
      <c r="L413" s="158">
        <v>0</v>
      </c>
      <c r="M413" s="158">
        <v>0</v>
      </c>
      <c r="N413" s="158">
        <v>0</v>
      </c>
      <c r="O413" s="158">
        <v>0</v>
      </c>
      <c r="P413" s="158">
        <v>0</v>
      </c>
      <c r="Q413" s="158">
        <v>79580573</v>
      </c>
      <c r="R413" s="157">
        <v>0</v>
      </c>
      <c r="S413" s="158">
        <v>8414433</v>
      </c>
      <c r="T413" s="159">
        <v>583220</v>
      </c>
      <c r="U413" s="158">
        <v>0</v>
      </c>
      <c r="V413" s="158">
        <v>0</v>
      </c>
      <c r="W413" s="158">
        <v>49229261</v>
      </c>
      <c r="X413" s="155">
        <f t="shared" si="25"/>
        <v>0</v>
      </c>
      <c r="Y413" s="158">
        <v>0</v>
      </c>
      <c r="Z413" s="158">
        <v>0</v>
      </c>
      <c r="AA413" s="157">
        <f t="shared" si="23"/>
        <v>0</v>
      </c>
      <c r="AB413" s="157">
        <f t="shared" si="24"/>
        <v>165030524</v>
      </c>
      <c r="AC413" s="167" t="s">
        <v>19</v>
      </c>
      <c r="AD413" s="161">
        <v>8449</v>
      </c>
      <c r="AE413" s="174" t="s">
        <v>126</v>
      </c>
      <c r="AF413" s="174">
        <v>2</v>
      </c>
      <c r="AG413" s="189" t="s">
        <v>71</v>
      </c>
      <c r="AH413" s="160"/>
      <c r="AI413" s="175">
        <v>45013</v>
      </c>
      <c r="AJ413" s="174"/>
      <c r="AK413" s="174"/>
      <c r="AL413" s="155"/>
      <c r="AM413" s="155"/>
      <c r="AN413" s="155"/>
      <c r="AO413" s="155"/>
      <c r="AP413" s="155"/>
      <c r="AQ413" s="155"/>
      <c r="AR413" s="155"/>
      <c r="AS413" s="155"/>
    </row>
    <row r="414" spans="1:45" s="195" customFormat="1" ht="16.5" x14ac:dyDescent="0.3">
      <c r="A414" s="189">
        <v>900269029</v>
      </c>
      <c r="B414" s="192" t="s">
        <v>536</v>
      </c>
      <c r="C414" s="193">
        <v>44923</v>
      </c>
      <c r="D414" s="194">
        <v>44440</v>
      </c>
      <c r="E414" s="194">
        <v>44895</v>
      </c>
      <c r="F414" s="202">
        <v>78992038</v>
      </c>
      <c r="G414" s="156">
        <v>0</v>
      </c>
      <c r="H414" s="157">
        <v>0</v>
      </c>
      <c r="I414" s="157">
        <v>0</v>
      </c>
      <c r="J414" s="157">
        <v>315925</v>
      </c>
      <c r="K414" s="158">
        <v>0</v>
      </c>
      <c r="L414" s="158">
        <v>0</v>
      </c>
      <c r="M414" s="158">
        <v>500</v>
      </c>
      <c r="N414" s="158">
        <v>0</v>
      </c>
      <c r="O414" s="158">
        <v>0</v>
      </c>
      <c r="P414" s="158">
        <v>0</v>
      </c>
      <c r="Q414" s="158">
        <v>17247280</v>
      </c>
      <c r="R414" s="157">
        <v>0</v>
      </c>
      <c r="S414" s="158">
        <v>8840601</v>
      </c>
      <c r="T414" s="159">
        <v>54000</v>
      </c>
      <c r="U414" s="158">
        <v>0</v>
      </c>
      <c r="V414" s="158">
        <v>0</v>
      </c>
      <c r="W414" s="158">
        <v>52533732</v>
      </c>
      <c r="X414" s="155">
        <f t="shared" si="25"/>
        <v>0</v>
      </c>
      <c r="Y414" s="158">
        <v>0</v>
      </c>
      <c r="Z414" s="158">
        <v>0</v>
      </c>
      <c r="AA414" s="157">
        <f t="shared" si="23"/>
        <v>0</v>
      </c>
      <c r="AB414" s="157">
        <f t="shared" si="24"/>
        <v>78992038</v>
      </c>
      <c r="AC414" s="167" t="s">
        <v>19</v>
      </c>
      <c r="AD414" s="161">
        <v>8447</v>
      </c>
      <c r="AE414" s="174" t="s">
        <v>126</v>
      </c>
      <c r="AF414" s="174">
        <v>2</v>
      </c>
      <c r="AG414" s="189" t="s">
        <v>71</v>
      </c>
      <c r="AH414" s="160"/>
      <c r="AI414" s="175">
        <v>45013</v>
      </c>
      <c r="AJ414" s="174"/>
      <c r="AK414" s="174"/>
      <c r="AL414" s="155"/>
      <c r="AM414" s="155"/>
      <c r="AN414" s="155"/>
      <c r="AO414" s="155"/>
      <c r="AP414" s="155"/>
      <c r="AQ414" s="155"/>
      <c r="AR414" s="155"/>
      <c r="AS414" s="155"/>
    </row>
    <row r="415" spans="1:45" s="195" customFormat="1" ht="16.5" x14ac:dyDescent="0.3">
      <c r="A415" s="189">
        <v>72153005</v>
      </c>
      <c r="B415" s="192" t="s">
        <v>537</v>
      </c>
      <c r="C415" s="193">
        <v>44924</v>
      </c>
      <c r="D415" s="194">
        <v>44409</v>
      </c>
      <c r="E415" s="194">
        <v>44895</v>
      </c>
      <c r="F415" s="202">
        <v>65996540</v>
      </c>
      <c r="G415" s="156">
        <v>0</v>
      </c>
      <c r="H415" s="157">
        <v>0</v>
      </c>
      <c r="I415" s="157">
        <v>0</v>
      </c>
      <c r="J415" s="157">
        <v>30112730</v>
      </c>
      <c r="K415" s="158">
        <v>0</v>
      </c>
      <c r="L415" s="158">
        <v>0</v>
      </c>
      <c r="M415" s="158">
        <v>0</v>
      </c>
      <c r="N415" s="158">
        <v>0</v>
      </c>
      <c r="O415" s="158">
        <v>0</v>
      </c>
      <c r="P415" s="158">
        <v>0</v>
      </c>
      <c r="Q415" s="158">
        <v>4444980</v>
      </c>
      <c r="R415" s="157">
        <v>0</v>
      </c>
      <c r="S415" s="158">
        <v>427557</v>
      </c>
      <c r="T415" s="159">
        <v>23388480</v>
      </c>
      <c r="U415" s="158">
        <v>0</v>
      </c>
      <c r="V415" s="158">
        <v>1684380</v>
      </c>
      <c r="W415" s="158">
        <v>5938413</v>
      </c>
      <c r="X415" s="155">
        <f t="shared" si="25"/>
        <v>0</v>
      </c>
      <c r="Y415" s="158">
        <v>0</v>
      </c>
      <c r="Z415" s="158">
        <v>0</v>
      </c>
      <c r="AA415" s="157">
        <f t="shared" si="23"/>
        <v>0</v>
      </c>
      <c r="AB415" s="157">
        <f t="shared" si="24"/>
        <v>65996540</v>
      </c>
      <c r="AC415" s="167" t="s">
        <v>58</v>
      </c>
      <c r="AD415" s="161">
        <v>8469</v>
      </c>
      <c r="AE415" s="174" t="s">
        <v>126</v>
      </c>
      <c r="AF415" s="174">
        <v>2</v>
      </c>
      <c r="AG415" s="189" t="s">
        <v>71</v>
      </c>
      <c r="AH415" s="160"/>
      <c r="AI415" s="175">
        <v>45014</v>
      </c>
      <c r="AJ415" s="174"/>
      <c r="AK415" s="174"/>
      <c r="AL415" s="155"/>
      <c r="AM415" s="155"/>
      <c r="AN415" s="155"/>
      <c r="AO415" s="155"/>
      <c r="AP415" s="155"/>
      <c r="AQ415" s="155"/>
      <c r="AR415" s="155"/>
      <c r="AS415" s="155"/>
    </row>
    <row r="416" spans="1:45" s="195" customFormat="1" ht="16.5" x14ac:dyDescent="0.3">
      <c r="A416" s="189">
        <v>79296469</v>
      </c>
      <c r="B416" s="192" t="s">
        <v>538</v>
      </c>
      <c r="C416" s="193">
        <v>44924</v>
      </c>
      <c r="D416" s="194">
        <v>44774</v>
      </c>
      <c r="E416" s="194">
        <v>44804</v>
      </c>
      <c r="F416" s="202">
        <v>1468200</v>
      </c>
      <c r="G416" s="156">
        <v>0</v>
      </c>
      <c r="H416" s="157">
        <v>0</v>
      </c>
      <c r="I416" s="157">
        <v>0</v>
      </c>
      <c r="J416" s="157">
        <v>0</v>
      </c>
      <c r="K416" s="158">
        <v>0</v>
      </c>
      <c r="L416" s="158">
        <v>0</v>
      </c>
      <c r="M416" s="158">
        <v>0</v>
      </c>
      <c r="N416" s="158">
        <v>0</v>
      </c>
      <c r="O416" s="158">
        <v>0</v>
      </c>
      <c r="P416" s="158">
        <v>0</v>
      </c>
      <c r="Q416" s="158">
        <v>0</v>
      </c>
      <c r="R416" s="157">
        <v>0</v>
      </c>
      <c r="S416" s="158">
        <v>0</v>
      </c>
      <c r="T416" s="159">
        <v>1468200</v>
      </c>
      <c r="U416" s="158">
        <v>0</v>
      </c>
      <c r="V416" s="158">
        <v>0</v>
      </c>
      <c r="W416" s="158">
        <v>0</v>
      </c>
      <c r="X416" s="155">
        <f t="shared" si="25"/>
        <v>0</v>
      </c>
      <c r="Y416" s="158">
        <v>0</v>
      </c>
      <c r="Z416" s="158">
        <v>0</v>
      </c>
      <c r="AA416" s="157">
        <f t="shared" si="23"/>
        <v>0</v>
      </c>
      <c r="AB416" s="157">
        <f t="shared" si="24"/>
        <v>1468200</v>
      </c>
      <c r="AC416" s="167" t="s">
        <v>58</v>
      </c>
      <c r="AD416" s="161">
        <v>8468</v>
      </c>
      <c r="AE416" s="174" t="s">
        <v>126</v>
      </c>
      <c r="AF416" s="174">
        <v>2</v>
      </c>
      <c r="AG416" s="189" t="s">
        <v>71</v>
      </c>
      <c r="AH416" s="160"/>
      <c r="AI416" s="175">
        <v>45014</v>
      </c>
      <c r="AJ416" s="174"/>
      <c r="AK416" s="174"/>
      <c r="AL416" s="155"/>
      <c r="AM416" s="155"/>
      <c r="AN416" s="155"/>
      <c r="AO416" s="155"/>
      <c r="AP416" s="155"/>
      <c r="AQ416" s="155"/>
      <c r="AR416" s="155"/>
      <c r="AS416" s="155"/>
    </row>
    <row r="417" spans="1:46" s="195" customFormat="1" ht="16.5" x14ac:dyDescent="0.3">
      <c r="A417" s="189">
        <v>860007336</v>
      </c>
      <c r="B417" s="192" t="s">
        <v>542</v>
      </c>
      <c r="C417" s="193">
        <v>44924</v>
      </c>
      <c r="D417" s="194">
        <v>41852</v>
      </c>
      <c r="E417" s="194">
        <v>44895</v>
      </c>
      <c r="F417" s="202">
        <v>373372935436.01001</v>
      </c>
      <c r="G417" s="156">
        <v>18888123688.299999</v>
      </c>
      <c r="H417" s="157">
        <v>0</v>
      </c>
      <c r="I417" s="157">
        <v>0</v>
      </c>
      <c r="J417" s="157">
        <v>103270492057.44</v>
      </c>
      <c r="K417" s="158">
        <v>246586865</v>
      </c>
      <c r="L417" s="158">
        <v>8555709103.54</v>
      </c>
      <c r="M417" s="158">
        <v>21601853426.009998</v>
      </c>
      <c r="N417" s="158">
        <v>7203423808</v>
      </c>
      <c r="O417" s="158">
        <v>4952649792</v>
      </c>
      <c r="P417" s="158">
        <v>441030042</v>
      </c>
      <c r="Q417" s="158">
        <v>72655744447.279999</v>
      </c>
      <c r="R417" s="157">
        <v>1447400676</v>
      </c>
      <c r="S417" s="158">
        <v>35475041651.139999</v>
      </c>
      <c r="T417" s="159">
        <v>30354246628</v>
      </c>
      <c r="U417" s="158">
        <v>8015546315</v>
      </c>
      <c r="V417" s="158">
        <v>43549641933.139999</v>
      </c>
      <c r="W417" s="158">
        <v>16715445003.16</v>
      </c>
      <c r="X417" s="155">
        <f t="shared" si="25"/>
        <v>0</v>
      </c>
      <c r="Y417" s="158">
        <v>0</v>
      </c>
      <c r="Z417" s="158">
        <v>0</v>
      </c>
      <c r="AA417" s="157">
        <v>0</v>
      </c>
      <c r="AB417" s="157">
        <f t="shared" si="24"/>
        <v>373372935436.01001</v>
      </c>
      <c r="AC417" s="167" t="s">
        <v>55</v>
      </c>
      <c r="AD417" s="161">
        <v>8462</v>
      </c>
      <c r="AE417" s="174" t="s">
        <v>543</v>
      </c>
      <c r="AF417" s="174">
        <v>2</v>
      </c>
      <c r="AG417" s="189" t="s">
        <v>71</v>
      </c>
      <c r="AH417" s="160"/>
      <c r="AI417" s="175"/>
      <c r="AJ417" s="174"/>
      <c r="AK417" s="174"/>
      <c r="AL417" s="155"/>
      <c r="AM417" s="155"/>
      <c r="AN417" s="155"/>
      <c r="AO417" s="155"/>
      <c r="AP417" s="155"/>
      <c r="AQ417" s="155"/>
      <c r="AR417" s="155"/>
      <c r="AS417" s="155"/>
    </row>
    <row r="418" spans="1:46" s="195" customFormat="1" ht="16.5" x14ac:dyDescent="0.3">
      <c r="A418" s="189">
        <v>860007336</v>
      </c>
      <c r="B418" s="192" t="s">
        <v>542</v>
      </c>
      <c r="C418" s="193">
        <v>44924</v>
      </c>
      <c r="D418" s="194">
        <v>42426</v>
      </c>
      <c r="E418" s="194">
        <v>44895</v>
      </c>
      <c r="F418" s="202">
        <v>163851679632</v>
      </c>
      <c r="G418" s="156">
        <v>14878081637.899809</v>
      </c>
      <c r="H418" s="157">
        <v>0</v>
      </c>
      <c r="I418" s="157">
        <v>0</v>
      </c>
      <c r="J418" s="157">
        <v>44053379362.330002</v>
      </c>
      <c r="K418" s="158">
        <v>0</v>
      </c>
      <c r="L418" s="158">
        <v>12940771880.110201</v>
      </c>
      <c r="M418" s="158">
        <v>9594575522.25</v>
      </c>
      <c r="N418" s="158">
        <v>0</v>
      </c>
      <c r="O418" s="158">
        <v>0</v>
      </c>
      <c r="P418" s="158">
        <v>10570</v>
      </c>
      <c r="Q418" s="158">
        <v>5318902142</v>
      </c>
      <c r="R418" s="157">
        <v>962908574</v>
      </c>
      <c r="S418" s="158">
        <v>1365597728</v>
      </c>
      <c r="T418" s="159">
        <v>1930449779</v>
      </c>
      <c r="U418" s="158">
        <v>118340963</v>
      </c>
      <c r="V418" s="158">
        <v>31871868115</v>
      </c>
      <c r="W418" s="158">
        <v>40816793358.410019</v>
      </c>
      <c r="X418" s="155">
        <f t="shared" si="25"/>
        <v>0</v>
      </c>
      <c r="Y418" s="158">
        <v>0</v>
      </c>
      <c r="Z418" s="158">
        <v>0</v>
      </c>
      <c r="AA418" s="157">
        <v>0</v>
      </c>
      <c r="AB418" s="157">
        <f t="shared" si="24"/>
        <v>163851679632</v>
      </c>
      <c r="AC418" s="167" t="s">
        <v>55</v>
      </c>
      <c r="AD418" s="161">
        <v>8461</v>
      </c>
      <c r="AE418" s="174" t="s">
        <v>544</v>
      </c>
      <c r="AF418" s="174">
        <v>2</v>
      </c>
      <c r="AG418" s="189" t="s">
        <v>71</v>
      </c>
      <c r="AH418" s="160"/>
      <c r="AI418" s="175"/>
      <c r="AJ418" s="174"/>
      <c r="AK418" s="174"/>
      <c r="AL418" s="155"/>
      <c r="AM418" s="155"/>
      <c r="AN418" s="155"/>
      <c r="AO418" s="155"/>
      <c r="AP418" s="155"/>
      <c r="AQ418" s="155"/>
      <c r="AR418" s="155"/>
      <c r="AS418" s="155"/>
    </row>
    <row r="419" spans="1:46" s="195" customFormat="1" ht="16.5" x14ac:dyDescent="0.3">
      <c r="A419" s="189">
        <v>900348648</v>
      </c>
      <c r="B419" s="192" t="s">
        <v>131</v>
      </c>
      <c r="C419" s="193">
        <v>44924</v>
      </c>
      <c r="D419" s="194">
        <v>44287</v>
      </c>
      <c r="E419" s="194">
        <v>44895</v>
      </c>
      <c r="F419" s="202">
        <v>18916995</v>
      </c>
      <c r="G419" s="156">
        <v>0</v>
      </c>
      <c r="H419" s="157">
        <v>0</v>
      </c>
      <c r="I419" s="157">
        <v>0</v>
      </c>
      <c r="J419" s="157">
        <v>0</v>
      </c>
      <c r="K419" s="158">
        <v>0</v>
      </c>
      <c r="L419" s="158">
        <v>0</v>
      </c>
      <c r="M419" s="158">
        <v>0</v>
      </c>
      <c r="N419" s="158">
        <v>0</v>
      </c>
      <c r="O419" s="158">
        <v>0</v>
      </c>
      <c r="P419" s="158">
        <v>0</v>
      </c>
      <c r="Q419" s="158">
        <v>1057498</v>
      </c>
      <c r="R419" s="157">
        <v>0</v>
      </c>
      <c r="S419" s="158">
        <v>14338050</v>
      </c>
      <c r="T419" s="159">
        <v>0</v>
      </c>
      <c r="U419" s="158">
        <v>0</v>
      </c>
      <c r="V419" s="158">
        <v>0</v>
      </c>
      <c r="W419" s="158">
        <v>3521447</v>
      </c>
      <c r="X419" s="155">
        <f t="shared" si="25"/>
        <v>0</v>
      </c>
      <c r="Y419" s="158">
        <v>0</v>
      </c>
      <c r="Z419" s="158">
        <v>0</v>
      </c>
      <c r="AA419" s="157">
        <f t="shared" si="23"/>
        <v>0</v>
      </c>
      <c r="AB419" s="157">
        <f t="shared" si="24"/>
        <v>18916995</v>
      </c>
      <c r="AC419" s="167" t="s">
        <v>19</v>
      </c>
      <c r="AD419" s="161">
        <v>8465</v>
      </c>
      <c r="AE419" s="174" t="s">
        <v>126</v>
      </c>
      <c r="AF419" s="174">
        <v>2</v>
      </c>
      <c r="AG419" s="189" t="s">
        <v>71</v>
      </c>
      <c r="AH419" s="160"/>
      <c r="AI419" s="175">
        <v>45014</v>
      </c>
      <c r="AJ419" s="174"/>
      <c r="AK419" s="174"/>
      <c r="AL419" s="155"/>
      <c r="AM419" s="155"/>
      <c r="AN419" s="155"/>
      <c r="AO419" s="155"/>
      <c r="AP419" s="155"/>
      <c r="AQ419" s="155"/>
      <c r="AR419" s="155"/>
      <c r="AS419" s="155"/>
    </row>
    <row r="420" spans="1:46" s="195" customFormat="1" ht="16.5" x14ac:dyDescent="0.3">
      <c r="A420" s="189">
        <v>900008328</v>
      </c>
      <c r="B420" s="192" t="s">
        <v>132</v>
      </c>
      <c r="C420" s="193">
        <v>44924</v>
      </c>
      <c r="D420" s="194">
        <v>43466</v>
      </c>
      <c r="E420" s="194">
        <v>44895</v>
      </c>
      <c r="F420" s="202">
        <v>1662846162</v>
      </c>
      <c r="G420" s="156">
        <v>245820</v>
      </c>
      <c r="H420" s="157">
        <v>0</v>
      </c>
      <c r="I420" s="157">
        <v>0</v>
      </c>
      <c r="J420" s="157">
        <v>658685961</v>
      </c>
      <c r="K420" s="158">
        <v>0</v>
      </c>
      <c r="L420" s="158">
        <v>361617</v>
      </c>
      <c r="M420" s="158">
        <v>26899460</v>
      </c>
      <c r="N420" s="158">
        <v>2137175</v>
      </c>
      <c r="O420" s="158">
        <v>0</v>
      </c>
      <c r="P420" s="158">
        <v>0</v>
      </c>
      <c r="Q420" s="158">
        <v>97430942</v>
      </c>
      <c r="R420" s="157">
        <v>0</v>
      </c>
      <c r="S420" s="158">
        <v>269861902</v>
      </c>
      <c r="T420" s="159">
        <v>17005322</v>
      </c>
      <c r="U420" s="158">
        <v>0</v>
      </c>
      <c r="V420" s="158">
        <v>165267339</v>
      </c>
      <c r="W420" s="158">
        <v>424950624</v>
      </c>
      <c r="X420" s="155">
        <f t="shared" si="25"/>
        <v>0</v>
      </c>
      <c r="Y420" s="158">
        <v>0</v>
      </c>
      <c r="Z420" s="158">
        <v>0</v>
      </c>
      <c r="AA420" s="157">
        <f t="shared" si="23"/>
        <v>0</v>
      </c>
      <c r="AB420" s="157">
        <f t="shared" si="24"/>
        <v>1662846162</v>
      </c>
      <c r="AC420" s="167" t="s">
        <v>19</v>
      </c>
      <c r="AD420" s="161">
        <v>8460</v>
      </c>
      <c r="AE420" s="174" t="s">
        <v>126</v>
      </c>
      <c r="AF420" s="174">
        <v>2</v>
      </c>
      <c r="AG420" s="189" t="s">
        <v>71</v>
      </c>
      <c r="AH420" s="160"/>
      <c r="AI420" s="175">
        <v>45014</v>
      </c>
      <c r="AJ420" s="174"/>
      <c r="AK420" s="174"/>
      <c r="AL420" s="155"/>
      <c r="AM420" s="155"/>
      <c r="AN420" s="155"/>
      <c r="AO420" s="155"/>
      <c r="AP420" s="155"/>
      <c r="AQ420" s="155"/>
      <c r="AR420" s="155"/>
      <c r="AS420" s="155"/>
    </row>
    <row r="421" spans="1:46" ht="15" x14ac:dyDescent="0.25">
      <c r="F421" s="133">
        <f t="shared" ref="F421:AB421" si="26">SUM(F2:F420)</f>
        <v>1262712069154.1699</v>
      </c>
      <c r="G421" s="133">
        <f t="shared" si="26"/>
        <v>39793173824.245911</v>
      </c>
      <c r="H421" s="133">
        <f t="shared" si="26"/>
        <v>5808471</v>
      </c>
      <c r="I421" s="133">
        <f t="shared" si="26"/>
        <v>0</v>
      </c>
      <c r="J421" s="133">
        <f t="shared" si="26"/>
        <v>322830730338.76001</v>
      </c>
      <c r="K421" s="133">
        <f t="shared" si="26"/>
        <v>973864540</v>
      </c>
      <c r="L421" s="133">
        <f t="shared" si="26"/>
        <v>56919042623.390198</v>
      </c>
      <c r="M421" s="133">
        <f t="shared" si="26"/>
        <v>50770202164.539993</v>
      </c>
      <c r="N421" s="133">
        <f t="shared" si="26"/>
        <v>21382500018</v>
      </c>
      <c r="O421" s="133">
        <f t="shared" si="26"/>
        <v>4955590098</v>
      </c>
      <c r="P421" s="133">
        <f t="shared" si="26"/>
        <v>607188139</v>
      </c>
      <c r="Q421" s="133">
        <f t="shared" si="26"/>
        <v>143260492594.23001</v>
      </c>
      <c r="R421" s="133">
        <f t="shared" si="26"/>
        <v>3184767037</v>
      </c>
      <c r="S421" s="133">
        <f t="shared" si="26"/>
        <v>97445219369.139999</v>
      </c>
      <c r="T421" s="133">
        <f t="shared" si="26"/>
        <v>78763111894.380005</v>
      </c>
      <c r="U421" s="133">
        <f t="shared" si="26"/>
        <v>19531772483</v>
      </c>
      <c r="V421" s="133">
        <f t="shared" si="26"/>
        <v>179475127160.34</v>
      </c>
      <c r="W421" s="133">
        <f t="shared" si="26"/>
        <v>242813478399.14398</v>
      </c>
      <c r="X421" s="133">
        <f t="shared" si="26"/>
        <v>0</v>
      </c>
      <c r="Y421" s="133">
        <f t="shared" si="26"/>
        <v>1010292612</v>
      </c>
      <c r="Z421" s="133">
        <f t="shared" si="26"/>
        <v>5640485186.1899996</v>
      </c>
      <c r="AA421" s="133">
        <f t="shared" si="26"/>
        <v>6699870473.8599997</v>
      </c>
      <c r="AB421" s="133">
        <f t="shared" si="26"/>
        <v>1256012198680.3101</v>
      </c>
      <c r="AT421" s="163"/>
    </row>
    <row r="422" spans="1:46" x14ac:dyDescent="0.2">
      <c r="F422" s="134">
        <v>1000000</v>
      </c>
      <c r="G422" s="134">
        <v>1000000</v>
      </c>
      <c r="H422" s="134">
        <v>1000000</v>
      </c>
      <c r="I422" s="134">
        <v>1000000</v>
      </c>
      <c r="J422" s="134">
        <v>1000000</v>
      </c>
      <c r="K422" s="134">
        <v>1000000</v>
      </c>
      <c r="L422" s="134">
        <v>1000001</v>
      </c>
      <c r="M422" s="134">
        <v>1000002</v>
      </c>
      <c r="N422" s="134">
        <v>1000003</v>
      </c>
      <c r="O422" s="134">
        <v>1000004</v>
      </c>
      <c r="P422" s="134">
        <v>1000000</v>
      </c>
      <c r="Q422" s="134">
        <v>1000000</v>
      </c>
      <c r="R422" s="134">
        <v>1000000</v>
      </c>
      <c r="S422" s="134">
        <v>1000000</v>
      </c>
      <c r="T422" s="134">
        <v>1000000</v>
      </c>
      <c r="U422" s="134">
        <v>1000000</v>
      </c>
      <c r="V422" s="134">
        <v>1000000</v>
      </c>
      <c r="W422" s="134">
        <v>1000000</v>
      </c>
      <c r="X422" s="134">
        <v>1000000</v>
      </c>
      <c r="Y422" s="134">
        <v>1000000</v>
      </c>
      <c r="Z422" s="134">
        <v>1000000</v>
      </c>
      <c r="AA422" s="134">
        <v>1000000</v>
      </c>
      <c r="AB422" s="134">
        <v>1000000</v>
      </c>
      <c r="AT422" s="163"/>
    </row>
    <row r="423" spans="1:46" ht="15" x14ac:dyDescent="0.25">
      <c r="F423" s="135">
        <f>+F421/F422</f>
        <v>1262712.0691541699</v>
      </c>
      <c r="G423" s="135">
        <f t="shared" ref="G423:AB423" si="27">+G421/G422</f>
        <v>39793.173824245911</v>
      </c>
      <c r="H423" s="135">
        <f t="shared" si="27"/>
        <v>5.8084709999999999</v>
      </c>
      <c r="I423" s="135">
        <f t="shared" si="27"/>
        <v>0</v>
      </c>
      <c r="J423" s="135">
        <f t="shared" si="27"/>
        <v>322830.73033876001</v>
      </c>
      <c r="K423" s="135">
        <f t="shared" si="27"/>
        <v>973.86454000000003</v>
      </c>
      <c r="L423" s="135">
        <f t="shared" ref="L423:O423" si="28">+L421/L422</f>
        <v>56918.985704404491</v>
      </c>
      <c r="M423" s="135">
        <f t="shared" si="28"/>
        <v>50770.100624338746</v>
      </c>
      <c r="N423" s="135">
        <f t="shared" si="28"/>
        <v>21382.435870692389</v>
      </c>
      <c r="O423" s="135">
        <f t="shared" si="28"/>
        <v>4955.5702757188974</v>
      </c>
      <c r="P423" s="135">
        <f t="shared" si="27"/>
        <v>607.18813899999998</v>
      </c>
      <c r="Q423" s="135">
        <f t="shared" si="27"/>
        <v>143260.49259423002</v>
      </c>
      <c r="R423" s="135">
        <f t="shared" si="27"/>
        <v>3184.7670370000001</v>
      </c>
      <c r="S423" s="135">
        <f t="shared" si="27"/>
        <v>97445.219369140003</v>
      </c>
      <c r="T423" s="135">
        <f t="shared" si="27"/>
        <v>78763.11189438001</v>
      </c>
      <c r="U423" s="135">
        <f t="shared" si="27"/>
        <v>19531.772483000001</v>
      </c>
      <c r="V423" s="135">
        <f t="shared" si="27"/>
        <v>179475.12716033999</v>
      </c>
      <c r="W423" s="135">
        <f t="shared" si="27"/>
        <v>242813.47839914399</v>
      </c>
      <c r="X423" s="135">
        <f t="shared" si="27"/>
        <v>0</v>
      </c>
      <c r="Y423" s="135">
        <f t="shared" si="27"/>
        <v>1010.292612</v>
      </c>
      <c r="Z423" s="135">
        <f t="shared" si="27"/>
        <v>5640.4851861899997</v>
      </c>
      <c r="AA423" s="135">
        <f t="shared" si="27"/>
        <v>6699.8704738599999</v>
      </c>
      <c r="AB423" s="135">
        <f t="shared" si="27"/>
        <v>1256012.19868031</v>
      </c>
      <c r="AT423" s="163"/>
    </row>
  </sheetData>
  <autoFilter ref="A1:AT1" xr:uid="{C6A02FC0-9EB5-4567-A00C-012663EDD90A}"/>
  <conditionalFormatting sqref="AD133:AD150">
    <cfRule type="duplicateValues" dxfId="60" priority="20"/>
  </conditionalFormatting>
  <conditionalFormatting sqref="A125:A150">
    <cfRule type="duplicateValues" dxfId="59" priority="21"/>
  </conditionalFormatting>
  <conditionalFormatting sqref="A125:A150">
    <cfRule type="duplicateValues" dxfId="58" priority="22"/>
    <cfRule type="duplicateValues" dxfId="57" priority="23"/>
  </conditionalFormatting>
  <conditionalFormatting sqref="AD125:AD150">
    <cfRule type="duplicateValues" dxfId="56" priority="24"/>
  </conditionalFormatting>
  <conditionalFormatting sqref="A85:A101">
    <cfRule type="duplicateValues" dxfId="55" priority="32"/>
  </conditionalFormatting>
  <conditionalFormatting sqref="A85:A101">
    <cfRule type="duplicateValues" dxfId="54" priority="33"/>
    <cfRule type="duplicateValues" dxfId="53" priority="34"/>
  </conditionalFormatting>
  <conditionalFormatting sqref="A151:A191">
    <cfRule type="duplicateValues" dxfId="52" priority="13"/>
  </conditionalFormatting>
  <conditionalFormatting sqref="A151:A191">
    <cfRule type="duplicateValues" dxfId="51" priority="14"/>
    <cfRule type="duplicateValues" dxfId="50" priority="15"/>
  </conditionalFormatting>
  <conditionalFormatting sqref="A192:A225 A227:A262">
    <cfRule type="duplicateValues" dxfId="49" priority="12"/>
  </conditionalFormatting>
  <conditionalFormatting sqref="A226">
    <cfRule type="duplicateValues" dxfId="48" priority="11"/>
  </conditionalFormatting>
  <conditionalFormatting sqref="A263:A279">
    <cfRule type="duplicateValues" dxfId="47" priority="10"/>
  </conditionalFormatting>
  <conditionalFormatting sqref="A364:A416 A419:A420">
    <cfRule type="duplicateValues" dxfId="46" priority="7"/>
  </conditionalFormatting>
  <conditionalFormatting sqref="A364:A416 A419:A420">
    <cfRule type="duplicateValues" dxfId="45" priority="8"/>
    <cfRule type="duplicateValues" dxfId="44" priority="9"/>
  </conditionalFormatting>
  <conditionalFormatting sqref="A2:A416 A419:A420">
    <cfRule type="duplicateValues" dxfId="43" priority="6"/>
  </conditionalFormatting>
  <conditionalFormatting sqref="A417:A418">
    <cfRule type="duplicateValues" dxfId="42" priority="1"/>
  </conditionalFormatting>
  <conditionalFormatting sqref="A417:A418">
    <cfRule type="duplicateValues" dxfId="41" priority="2"/>
  </conditionalFormatting>
  <conditionalFormatting sqref="A417:A418">
    <cfRule type="duplicateValues" dxfId="40" priority="3"/>
    <cfRule type="duplicateValues" dxfId="39" priority="4"/>
  </conditionalFormatting>
  <conditionalFormatting sqref="A417:A418">
    <cfRule type="duplicateValues" dxfId="38" priority="5"/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E102E-6FFF-40D7-9341-9E4A3361D454}">
  <dimension ref="A1:AV415"/>
  <sheetViews>
    <sheetView showGridLines="0" topLeftCell="AD1" zoomScale="85" zoomScaleNormal="85" workbookViewId="0">
      <pane ySplit="1" topLeftCell="A349" activePane="bottomLeft" state="frozen"/>
      <selection activeCell="Q55" sqref="Q55"/>
      <selection pane="bottomLeft" activeCell="Q55" sqref="Q55"/>
    </sheetView>
  </sheetViews>
  <sheetFormatPr baseColWidth="10" defaultColWidth="8.85546875" defaultRowHeight="12.75" x14ac:dyDescent="0.25"/>
  <cols>
    <col min="1" max="1" width="11.28515625" style="3" bestFit="1" customWidth="1"/>
    <col min="2" max="2" width="66.140625" style="2" customWidth="1"/>
    <col min="3" max="3" width="14.28515625" style="1" customWidth="1"/>
    <col min="4" max="5" width="15.42578125" style="1" customWidth="1"/>
    <col min="6" max="6" width="20.140625" style="150" customWidth="1"/>
    <col min="7" max="7" width="19.42578125" style="150" bestFit="1" customWidth="1"/>
    <col min="8" max="8" width="18.42578125" style="150" bestFit="1" customWidth="1"/>
    <col min="9" max="9" width="13.7109375" style="150" bestFit="1" customWidth="1"/>
    <col min="10" max="10" width="18.42578125" style="150" customWidth="1"/>
    <col min="11" max="11" width="19.42578125" style="150" bestFit="1" customWidth="1"/>
    <col min="12" max="15" width="19.28515625" style="150" customWidth="1"/>
    <col min="16" max="16" width="19.85546875" style="150" bestFit="1" customWidth="1"/>
    <col min="17" max="17" width="23.85546875" style="150" customWidth="1"/>
    <col min="18" max="18" width="16.85546875" style="150" bestFit="1" customWidth="1"/>
    <col min="19" max="19" width="18.28515625" style="150" customWidth="1"/>
    <col min="20" max="20" width="20.42578125" style="150" bestFit="1" customWidth="1"/>
    <col min="21" max="21" width="19.85546875" style="150" customWidth="1"/>
    <col min="22" max="22" width="19.42578125" style="150" bestFit="1" customWidth="1"/>
    <col min="23" max="23" width="25.28515625" style="150" bestFit="1" customWidth="1"/>
    <col min="24" max="24" width="17.140625" style="150" customWidth="1"/>
    <col min="25" max="25" width="22" style="150" customWidth="1"/>
    <col min="26" max="26" width="17.28515625" style="150" customWidth="1"/>
    <col min="27" max="27" width="25.28515625" style="150" bestFit="1" customWidth="1"/>
    <col min="28" max="28" width="22" style="150" bestFit="1" customWidth="1"/>
    <col min="29" max="29" width="21.5703125" style="3" customWidth="1"/>
    <col min="30" max="30" width="9.42578125" style="141" bestFit="1" customWidth="1"/>
    <col min="31" max="31" width="14.85546875" style="3" customWidth="1"/>
    <col min="32" max="32" width="9.42578125" style="3" bestFit="1" customWidth="1"/>
    <col min="33" max="33" width="19.140625" style="3" customWidth="1"/>
    <col min="34" max="34" width="9" style="3" bestFit="1" customWidth="1"/>
    <col min="35" max="35" width="13.28515625" style="3" customWidth="1"/>
    <col min="36" max="36" width="10.42578125" style="3" customWidth="1"/>
    <col min="37" max="37" width="13" style="3" customWidth="1"/>
    <col min="38" max="38" width="11.7109375" style="150" bestFit="1" customWidth="1"/>
    <col min="39" max="39" width="9.7109375" style="150" bestFit="1" customWidth="1"/>
    <col min="40" max="40" width="11.42578125" style="150" bestFit="1" customWidth="1"/>
    <col min="41" max="41" width="10.7109375" style="150" bestFit="1" customWidth="1"/>
    <col min="42" max="42" width="18.42578125" style="150" bestFit="1" customWidth="1"/>
    <col min="43" max="43" width="16.85546875" style="150" bestFit="1" customWidth="1"/>
    <col min="44" max="44" width="17.140625" style="150" bestFit="1" customWidth="1"/>
    <col min="45" max="45" width="16.85546875" style="150" bestFit="1" customWidth="1"/>
    <col min="46" max="46" width="15.42578125" style="3" bestFit="1" customWidth="1"/>
    <col min="47" max="47" width="13.42578125" style="3" bestFit="1" customWidth="1"/>
    <col min="48" max="48" width="15.85546875" style="3" bestFit="1" customWidth="1"/>
    <col min="49" max="16384" width="8.85546875" style="3"/>
  </cols>
  <sheetData>
    <row r="1" spans="1:48" ht="76.5" x14ac:dyDescent="0.25">
      <c r="A1" s="147" t="s">
        <v>0</v>
      </c>
      <c r="B1" s="148" t="s">
        <v>1</v>
      </c>
      <c r="C1" s="149" t="s">
        <v>2</v>
      </c>
      <c r="D1" s="146" t="s">
        <v>15</v>
      </c>
      <c r="E1" s="146" t="s">
        <v>16</v>
      </c>
      <c r="F1" s="143" t="s">
        <v>3</v>
      </c>
      <c r="G1" s="143" t="s">
        <v>45</v>
      </c>
      <c r="H1" s="143" t="s">
        <v>46</v>
      </c>
      <c r="I1" s="143" t="s">
        <v>47</v>
      </c>
      <c r="J1" s="143" t="s">
        <v>48</v>
      </c>
      <c r="K1" s="143" t="s">
        <v>49</v>
      </c>
      <c r="L1" s="151" t="s">
        <v>66</v>
      </c>
      <c r="M1" s="152" t="s">
        <v>67</v>
      </c>
      <c r="N1" s="152" t="s">
        <v>68</v>
      </c>
      <c r="O1" s="152" t="s">
        <v>69</v>
      </c>
      <c r="P1" s="143" t="s">
        <v>50</v>
      </c>
      <c r="Q1" s="143" t="s">
        <v>4</v>
      </c>
      <c r="R1" s="143" t="s">
        <v>5</v>
      </c>
      <c r="S1" s="143" t="s">
        <v>6</v>
      </c>
      <c r="T1" s="143" t="s">
        <v>7</v>
      </c>
      <c r="U1" s="143" t="s">
        <v>8</v>
      </c>
      <c r="V1" s="145" t="s">
        <v>9</v>
      </c>
      <c r="W1" s="143" t="s">
        <v>10</v>
      </c>
      <c r="X1" s="143" t="s">
        <v>17</v>
      </c>
      <c r="Y1" s="143" t="s">
        <v>11</v>
      </c>
      <c r="Z1" s="143" t="s">
        <v>12</v>
      </c>
      <c r="AA1" s="143" t="s">
        <v>13</v>
      </c>
      <c r="AB1" s="143" t="s">
        <v>14</v>
      </c>
      <c r="AC1" s="144" t="s">
        <v>18</v>
      </c>
      <c r="AD1" s="142" t="s">
        <v>27</v>
      </c>
      <c r="AE1" s="139" t="s">
        <v>26</v>
      </c>
      <c r="AF1" s="139" t="s">
        <v>28</v>
      </c>
      <c r="AG1" s="139" t="s">
        <v>70</v>
      </c>
      <c r="AH1" s="139" t="s">
        <v>29</v>
      </c>
      <c r="AI1" s="140" t="s">
        <v>30</v>
      </c>
      <c r="AJ1" s="139" t="s">
        <v>31</v>
      </c>
      <c r="AK1" s="139" t="s">
        <v>32</v>
      </c>
      <c r="AL1" s="143" t="s">
        <v>33</v>
      </c>
      <c r="AM1" s="143" t="s">
        <v>34</v>
      </c>
      <c r="AN1" s="143" t="s">
        <v>35</v>
      </c>
      <c r="AO1" s="143" t="s">
        <v>36</v>
      </c>
      <c r="AP1" s="143" t="s">
        <v>37</v>
      </c>
      <c r="AQ1" s="143" t="s">
        <v>38</v>
      </c>
      <c r="AR1" s="143" t="s">
        <v>39</v>
      </c>
      <c r="AS1" s="143" t="s">
        <v>40</v>
      </c>
      <c r="AT1" s="3" t="s">
        <v>539</v>
      </c>
      <c r="AU1" s="3" t="s">
        <v>540</v>
      </c>
      <c r="AV1" s="3" t="s">
        <v>541</v>
      </c>
    </row>
    <row r="2" spans="1:48" s="163" customFormat="1" x14ac:dyDescent="0.2">
      <c r="A2" s="165">
        <v>800135582</v>
      </c>
      <c r="B2" s="166" t="s">
        <v>186</v>
      </c>
      <c r="C2" s="167">
        <v>44911</v>
      </c>
      <c r="D2" s="167">
        <v>44105</v>
      </c>
      <c r="E2" s="167">
        <v>44895</v>
      </c>
      <c r="F2" s="164">
        <v>98657264</v>
      </c>
      <c r="G2" s="164">
        <v>0</v>
      </c>
      <c r="H2" s="164">
        <v>0</v>
      </c>
      <c r="I2" s="164">
        <v>0</v>
      </c>
      <c r="J2" s="164">
        <v>52841288</v>
      </c>
      <c r="K2" s="164">
        <v>0</v>
      </c>
      <c r="L2" s="164">
        <v>0</v>
      </c>
      <c r="M2" s="164">
        <v>0</v>
      </c>
      <c r="N2" s="164">
        <v>0</v>
      </c>
      <c r="O2" s="164">
        <v>0</v>
      </c>
      <c r="P2" s="164">
        <v>0</v>
      </c>
      <c r="Q2" s="164">
        <v>845000</v>
      </c>
      <c r="R2" s="164">
        <v>0</v>
      </c>
      <c r="S2" s="164">
        <v>3296110</v>
      </c>
      <c r="T2" s="164">
        <v>20075531</v>
      </c>
      <c r="U2" s="164">
        <v>0</v>
      </c>
      <c r="V2" s="164">
        <v>1800863</v>
      </c>
      <c r="W2" s="164">
        <v>19798472</v>
      </c>
      <c r="X2" s="155">
        <f t="shared" ref="X2:X61" si="0">+F2-SUM(G2:W2)</f>
        <v>0</v>
      </c>
      <c r="Y2" s="164">
        <v>0</v>
      </c>
      <c r="Z2" s="164">
        <v>0</v>
      </c>
      <c r="AA2" s="157">
        <f t="shared" ref="AA2:AA61" si="1">+Y2+Z2</f>
        <v>0</v>
      </c>
      <c r="AB2" s="155">
        <f t="shared" ref="AB2:AB61" si="2">+F2-AA2</f>
        <v>98657264</v>
      </c>
      <c r="AC2" s="167" t="s">
        <v>19</v>
      </c>
      <c r="AD2" s="168">
        <v>8287</v>
      </c>
      <c r="AE2" s="167" t="s">
        <v>106</v>
      </c>
      <c r="AF2" s="168">
        <v>2</v>
      </c>
      <c r="AG2" s="167" t="s">
        <v>71</v>
      </c>
      <c r="AH2" s="167" t="s">
        <v>25</v>
      </c>
      <c r="AI2" s="167" t="s">
        <v>60</v>
      </c>
      <c r="AJ2" s="167"/>
      <c r="AK2" s="167"/>
      <c r="AL2" s="164">
        <v>0</v>
      </c>
      <c r="AM2" s="164">
        <v>0</v>
      </c>
      <c r="AN2" s="164">
        <v>0</v>
      </c>
      <c r="AO2" s="164">
        <v>0</v>
      </c>
      <c r="AP2" s="164">
        <v>0</v>
      </c>
      <c r="AQ2" s="164">
        <v>0</v>
      </c>
      <c r="AR2" s="164">
        <v>32412692</v>
      </c>
      <c r="AS2" s="164">
        <v>20428596</v>
      </c>
      <c r="AT2" s="203">
        <f>+J2+G2+I2+P2+Q2+O2</f>
        <v>53686288</v>
      </c>
      <c r="AU2" s="203">
        <f>+H2+K2+L2+M2+N2</f>
        <v>0</v>
      </c>
      <c r="AV2" s="203">
        <f>+S2</f>
        <v>3296110</v>
      </c>
    </row>
    <row r="3" spans="1:48" s="163" customFormat="1" x14ac:dyDescent="0.2">
      <c r="A3" s="165">
        <v>812004304</v>
      </c>
      <c r="B3" s="166" t="s">
        <v>187</v>
      </c>
      <c r="C3" s="167">
        <v>44917</v>
      </c>
      <c r="D3" s="167">
        <v>44501</v>
      </c>
      <c r="E3" s="167">
        <v>44865</v>
      </c>
      <c r="F3" s="164">
        <v>296697</v>
      </c>
      <c r="G3" s="164">
        <v>284497</v>
      </c>
      <c r="H3" s="164">
        <v>0</v>
      </c>
      <c r="I3" s="164">
        <v>0</v>
      </c>
      <c r="J3" s="164">
        <v>0</v>
      </c>
      <c r="K3" s="164">
        <v>0</v>
      </c>
      <c r="L3" s="164">
        <v>0</v>
      </c>
      <c r="M3" s="164">
        <v>0</v>
      </c>
      <c r="N3" s="164">
        <v>0</v>
      </c>
      <c r="O3" s="164">
        <v>0</v>
      </c>
      <c r="P3" s="164">
        <v>0</v>
      </c>
      <c r="Q3" s="164">
        <v>0</v>
      </c>
      <c r="R3" s="164">
        <v>0</v>
      </c>
      <c r="S3" s="164">
        <v>12200</v>
      </c>
      <c r="T3" s="164">
        <v>0</v>
      </c>
      <c r="U3" s="164">
        <v>0</v>
      </c>
      <c r="V3" s="164">
        <v>0</v>
      </c>
      <c r="W3" s="164">
        <v>0</v>
      </c>
      <c r="X3" s="155">
        <f t="shared" si="0"/>
        <v>0</v>
      </c>
      <c r="Y3" s="164">
        <v>0</v>
      </c>
      <c r="Z3" s="164">
        <v>0</v>
      </c>
      <c r="AA3" s="157">
        <f t="shared" si="1"/>
        <v>0</v>
      </c>
      <c r="AB3" s="155">
        <f t="shared" si="2"/>
        <v>296697</v>
      </c>
      <c r="AC3" s="167" t="s">
        <v>19</v>
      </c>
      <c r="AD3" s="168">
        <v>8381</v>
      </c>
      <c r="AE3" s="167" t="s">
        <v>106</v>
      </c>
      <c r="AF3" s="168">
        <v>2</v>
      </c>
      <c r="AG3" s="167" t="s">
        <v>71</v>
      </c>
      <c r="AH3" s="167" t="s">
        <v>25</v>
      </c>
      <c r="AI3" s="167" t="s">
        <v>60</v>
      </c>
      <c r="AJ3" s="167"/>
      <c r="AK3" s="167"/>
      <c r="AL3" s="164">
        <v>0</v>
      </c>
      <c r="AM3" s="164">
        <v>0</v>
      </c>
      <c r="AN3" s="164">
        <v>0</v>
      </c>
      <c r="AO3" s="164">
        <v>0</v>
      </c>
      <c r="AP3" s="164">
        <v>0</v>
      </c>
      <c r="AQ3" s="164">
        <v>0</v>
      </c>
      <c r="AR3" s="164">
        <v>0</v>
      </c>
      <c r="AS3" s="164">
        <v>278807</v>
      </c>
      <c r="AT3" s="203">
        <f t="shared" ref="AT3:AT66" si="3">+J3+G3+I3+P3+Q3+O3</f>
        <v>284497</v>
      </c>
      <c r="AU3" s="203">
        <f t="shared" ref="AU3:AU66" si="4">+H3+K3+L3+M3+N3</f>
        <v>0</v>
      </c>
      <c r="AV3" s="203">
        <f t="shared" ref="AV3:AV66" si="5">+S3</f>
        <v>12200</v>
      </c>
    </row>
    <row r="4" spans="1:48" s="163" customFormat="1" x14ac:dyDescent="0.2">
      <c r="A4" s="165">
        <v>900025621</v>
      </c>
      <c r="B4" s="166" t="s">
        <v>188</v>
      </c>
      <c r="C4" s="167">
        <v>44908</v>
      </c>
      <c r="D4" s="167">
        <v>44013</v>
      </c>
      <c r="E4" s="167">
        <v>44895</v>
      </c>
      <c r="F4" s="164">
        <v>409757719</v>
      </c>
      <c r="G4" s="164">
        <v>0</v>
      </c>
      <c r="H4" s="164">
        <v>0</v>
      </c>
      <c r="I4" s="164">
        <v>0</v>
      </c>
      <c r="J4" s="164">
        <v>127279100</v>
      </c>
      <c r="K4" s="164">
        <v>0</v>
      </c>
      <c r="L4" s="164">
        <v>0</v>
      </c>
      <c r="M4" s="164">
        <v>1666000</v>
      </c>
      <c r="N4" s="164">
        <v>0</v>
      </c>
      <c r="O4" s="164">
        <v>0</v>
      </c>
      <c r="P4" s="164">
        <v>0</v>
      </c>
      <c r="Q4" s="164">
        <v>49864229</v>
      </c>
      <c r="R4" s="164">
        <v>0</v>
      </c>
      <c r="S4" s="164">
        <v>27256030</v>
      </c>
      <c r="T4" s="164">
        <v>29098008</v>
      </c>
      <c r="U4" s="164">
        <v>0</v>
      </c>
      <c r="V4" s="164">
        <v>17356474</v>
      </c>
      <c r="W4" s="164">
        <v>157237878</v>
      </c>
      <c r="X4" s="155">
        <f t="shared" si="0"/>
        <v>0</v>
      </c>
      <c r="Y4" s="164">
        <v>0</v>
      </c>
      <c r="Z4" s="164">
        <v>0</v>
      </c>
      <c r="AA4" s="157">
        <f t="shared" si="1"/>
        <v>0</v>
      </c>
      <c r="AB4" s="155">
        <f t="shared" si="2"/>
        <v>409757719</v>
      </c>
      <c r="AC4" s="167" t="s">
        <v>19</v>
      </c>
      <c r="AD4" s="168">
        <v>8205</v>
      </c>
      <c r="AE4" s="167" t="s">
        <v>106</v>
      </c>
      <c r="AF4" s="168">
        <v>2</v>
      </c>
      <c r="AG4" s="167" t="s">
        <v>71</v>
      </c>
      <c r="AH4" s="167" t="s">
        <v>25</v>
      </c>
      <c r="AI4" s="167" t="s">
        <v>60</v>
      </c>
      <c r="AJ4" s="167">
        <v>43465</v>
      </c>
      <c r="AK4" s="167"/>
      <c r="AL4" s="164">
        <v>0</v>
      </c>
      <c r="AM4" s="164">
        <v>0</v>
      </c>
      <c r="AN4" s="164">
        <v>0</v>
      </c>
      <c r="AO4" s="164">
        <v>0</v>
      </c>
      <c r="AP4" s="164">
        <v>0</v>
      </c>
      <c r="AQ4" s="164">
        <v>0</v>
      </c>
      <c r="AR4" s="164">
        <v>88406518</v>
      </c>
      <c r="AS4" s="164">
        <v>38910142</v>
      </c>
      <c r="AT4" s="203">
        <f t="shared" si="3"/>
        <v>177143329</v>
      </c>
      <c r="AU4" s="203">
        <f t="shared" si="4"/>
        <v>1666000</v>
      </c>
      <c r="AV4" s="203">
        <f t="shared" si="5"/>
        <v>27256030</v>
      </c>
    </row>
    <row r="5" spans="1:48" s="163" customFormat="1" x14ac:dyDescent="0.2">
      <c r="A5" s="165">
        <v>800193392</v>
      </c>
      <c r="B5" s="166" t="s">
        <v>189</v>
      </c>
      <c r="C5" s="167">
        <v>44910</v>
      </c>
      <c r="D5" s="167">
        <v>44378</v>
      </c>
      <c r="E5" s="167">
        <v>44834</v>
      </c>
      <c r="F5" s="164">
        <v>933287</v>
      </c>
      <c r="G5" s="164">
        <v>0</v>
      </c>
      <c r="H5" s="164">
        <v>0</v>
      </c>
      <c r="I5" s="164">
        <v>0</v>
      </c>
      <c r="J5" s="164">
        <v>111696</v>
      </c>
      <c r="K5" s="164">
        <v>0</v>
      </c>
      <c r="L5" s="164">
        <v>0</v>
      </c>
      <c r="M5" s="164">
        <v>0</v>
      </c>
      <c r="N5" s="164">
        <v>0</v>
      </c>
      <c r="O5" s="164">
        <v>0</v>
      </c>
      <c r="P5" s="164">
        <v>0</v>
      </c>
      <c r="Q5" s="164">
        <v>0</v>
      </c>
      <c r="R5" s="164">
        <v>0</v>
      </c>
      <c r="S5" s="164">
        <v>4133</v>
      </c>
      <c r="T5" s="164">
        <v>0</v>
      </c>
      <c r="U5" s="164">
        <v>0</v>
      </c>
      <c r="V5" s="164">
        <v>817458</v>
      </c>
      <c r="W5" s="164">
        <v>0</v>
      </c>
      <c r="X5" s="155">
        <f t="shared" si="0"/>
        <v>0</v>
      </c>
      <c r="Y5" s="164">
        <v>0</v>
      </c>
      <c r="Z5" s="164">
        <v>0</v>
      </c>
      <c r="AA5" s="157">
        <f t="shared" si="1"/>
        <v>0</v>
      </c>
      <c r="AB5" s="155">
        <f t="shared" si="2"/>
        <v>933287</v>
      </c>
      <c r="AC5" s="167" t="s">
        <v>56</v>
      </c>
      <c r="AD5" s="168">
        <v>8266</v>
      </c>
      <c r="AE5" s="167" t="s">
        <v>106</v>
      </c>
      <c r="AF5" s="168">
        <v>2</v>
      </c>
      <c r="AG5" s="167" t="s">
        <v>71</v>
      </c>
      <c r="AH5" s="167" t="s">
        <v>25</v>
      </c>
      <c r="AI5" s="167" t="s">
        <v>60</v>
      </c>
      <c r="AJ5" s="167"/>
      <c r="AK5" s="167"/>
      <c r="AL5" s="164">
        <v>0</v>
      </c>
      <c r="AM5" s="164">
        <v>0</v>
      </c>
      <c r="AN5" s="164">
        <v>0</v>
      </c>
      <c r="AO5" s="164">
        <v>0</v>
      </c>
      <c r="AP5" s="164">
        <v>0</v>
      </c>
      <c r="AQ5" s="164">
        <v>0</v>
      </c>
      <c r="AR5" s="164">
        <v>0</v>
      </c>
      <c r="AS5" s="164">
        <v>111696</v>
      </c>
      <c r="AT5" s="203">
        <f t="shared" si="3"/>
        <v>111696</v>
      </c>
      <c r="AU5" s="203">
        <f t="shared" si="4"/>
        <v>0</v>
      </c>
      <c r="AV5" s="203">
        <f t="shared" si="5"/>
        <v>4133</v>
      </c>
    </row>
    <row r="6" spans="1:48" s="163" customFormat="1" x14ac:dyDescent="0.2">
      <c r="A6" s="165">
        <v>900595184</v>
      </c>
      <c r="B6" s="166" t="s">
        <v>190</v>
      </c>
      <c r="C6" s="167">
        <v>44911</v>
      </c>
      <c r="D6" s="167">
        <v>43862</v>
      </c>
      <c r="E6" s="167">
        <v>44895</v>
      </c>
      <c r="F6" s="164">
        <v>636830628</v>
      </c>
      <c r="G6" s="164">
        <v>0</v>
      </c>
      <c r="H6" s="164">
        <v>0</v>
      </c>
      <c r="I6" s="164">
        <v>0</v>
      </c>
      <c r="J6" s="164">
        <v>-1008</v>
      </c>
      <c r="K6" s="164">
        <v>0</v>
      </c>
      <c r="L6" s="164">
        <v>149417001</v>
      </c>
      <c r="M6" s="164">
        <v>264215741</v>
      </c>
      <c r="N6" s="164">
        <v>0</v>
      </c>
      <c r="O6" s="164">
        <v>0</v>
      </c>
      <c r="P6" s="164">
        <v>0</v>
      </c>
      <c r="Q6" s="164">
        <v>1126916</v>
      </c>
      <c r="R6" s="164">
        <v>0</v>
      </c>
      <c r="S6" s="164">
        <v>334251</v>
      </c>
      <c r="T6" s="164">
        <v>48199213</v>
      </c>
      <c r="U6" s="164">
        <v>123850977</v>
      </c>
      <c r="V6" s="164">
        <v>22579870</v>
      </c>
      <c r="W6" s="164">
        <v>27107667</v>
      </c>
      <c r="X6" s="155">
        <f t="shared" si="0"/>
        <v>0</v>
      </c>
      <c r="Y6" s="164">
        <v>0</v>
      </c>
      <c r="Z6" s="164">
        <v>0</v>
      </c>
      <c r="AA6" s="157">
        <f t="shared" si="1"/>
        <v>0</v>
      </c>
      <c r="AB6" s="155">
        <f t="shared" si="2"/>
        <v>636830628</v>
      </c>
      <c r="AC6" s="167" t="s">
        <v>19</v>
      </c>
      <c r="AD6" s="168">
        <v>8279</v>
      </c>
      <c r="AE6" s="167" t="s">
        <v>106</v>
      </c>
      <c r="AF6" s="168">
        <v>2</v>
      </c>
      <c r="AG6" s="167" t="s">
        <v>71</v>
      </c>
      <c r="AH6" s="167" t="s">
        <v>25</v>
      </c>
      <c r="AI6" s="167" t="s">
        <v>60</v>
      </c>
      <c r="AJ6" s="167">
        <v>43830</v>
      </c>
      <c r="AK6" s="167"/>
      <c r="AL6" s="164">
        <v>0</v>
      </c>
      <c r="AM6" s="164">
        <v>0</v>
      </c>
      <c r="AN6" s="164">
        <v>0</v>
      </c>
      <c r="AO6" s="164">
        <v>0</v>
      </c>
      <c r="AP6" s="164">
        <v>0</v>
      </c>
      <c r="AQ6" s="164">
        <v>0</v>
      </c>
      <c r="AR6" s="164">
        <v>0</v>
      </c>
      <c r="AS6" s="164">
        <v>0</v>
      </c>
      <c r="AT6" s="203">
        <f t="shared" si="3"/>
        <v>1125908</v>
      </c>
      <c r="AU6" s="203">
        <f t="shared" si="4"/>
        <v>413632742</v>
      </c>
      <c r="AV6" s="203">
        <f t="shared" si="5"/>
        <v>334251</v>
      </c>
    </row>
    <row r="7" spans="1:48" s="163" customFormat="1" x14ac:dyDescent="0.2">
      <c r="A7" s="169">
        <v>891501104</v>
      </c>
      <c r="B7" s="166" t="s">
        <v>191</v>
      </c>
      <c r="C7" s="167">
        <v>44902</v>
      </c>
      <c r="D7" s="167">
        <v>41000</v>
      </c>
      <c r="E7" s="167">
        <v>44895</v>
      </c>
      <c r="F7" s="164">
        <v>5080957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64">
        <v>55000</v>
      </c>
      <c r="U7" s="164">
        <v>0</v>
      </c>
      <c r="V7" s="164">
        <v>4065537</v>
      </c>
      <c r="W7" s="164">
        <v>960420</v>
      </c>
      <c r="X7" s="155">
        <f t="shared" si="0"/>
        <v>0</v>
      </c>
      <c r="Y7" s="164">
        <v>0</v>
      </c>
      <c r="Z7" s="164">
        <v>0</v>
      </c>
      <c r="AA7" s="157">
        <f t="shared" si="1"/>
        <v>0</v>
      </c>
      <c r="AB7" s="155">
        <f t="shared" si="2"/>
        <v>5080957</v>
      </c>
      <c r="AC7" s="167" t="s">
        <v>56</v>
      </c>
      <c r="AD7" s="168">
        <v>8072</v>
      </c>
      <c r="AE7" s="167" t="s">
        <v>106</v>
      </c>
      <c r="AF7" s="168">
        <v>2</v>
      </c>
      <c r="AG7" s="167" t="s">
        <v>71</v>
      </c>
      <c r="AH7" s="167" t="s">
        <v>25</v>
      </c>
      <c r="AI7" s="167" t="s">
        <v>60</v>
      </c>
      <c r="AJ7" s="167"/>
      <c r="AK7" s="167"/>
      <c r="AL7" s="164">
        <v>0</v>
      </c>
      <c r="AM7" s="164">
        <v>0</v>
      </c>
      <c r="AN7" s="164">
        <v>0</v>
      </c>
      <c r="AO7" s="164">
        <v>0</v>
      </c>
      <c r="AP7" s="164">
        <v>0</v>
      </c>
      <c r="AQ7" s="164">
        <v>0</v>
      </c>
      <c r="AR7" s="164">
        <v>0</v>
      </c>
      <c r="AS7" s="164">
        <v>0</v>
      </c>
      <c r="AT7" s="203">
        <f t="shared" si="3"/>
        <v>0</v>
      </c>
      <c r="AU7" s="203">
        <f t="shared" si="4"/>
        <v>0</v>
      </c>
      <c r="AV7" s="203">
        <f t="shared" si="5"/>
        <v>0</v>
      </c>
    </row>
    <row r="8" spans="1:48" s="163" customFormat="1" x14ac:dyDescent="0.2">
      <c r="A8" s="165">
        <v>891680065</v>
      </c>
      <c r="B8" s="166" t="s">
        <v>192</v>
      </c>
      <c r="C8" s="167">
        <v>44907</v>
      </c>
      <c r="D8" s="167">
        <v>43435</v>
      </c>
      <c r="E8" s="167">
        <v>44895</v>
      </c>
      <c r="F8" s="164">
        <v>3041932</v>
      </c>
      <c r="G8" s="164">
        <v>0</v>
      </c>
      <c r="H8" s="164">
        <v>0</v>
      </c>
      <c r="I8" s="164">
        <v>0</v>
      </c>
      <c r="J8" s="164">
        <v>253100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7600</v>
      </c>
      <c r="T8" s="164">
        <v>0</v>
      </c>
      <c r="U8" s="164">
        <v>0</v>
      </c>
      <c r="V8" s="164">
        <v>2781232</v>
      </c>
      <c r="W8" s="164">
        <v>0</v>
      </c>
      <c r="X8" s="155">
        <f t="shared" si="0"/>
        <v>0</v>
      </c>
      <c r="Y8" s="164">
        <v>0</v>
      </c>
      <c r="Z8" s="164">
        <v>0</v>
      </c>
      <c r="AA8" s="157">
        <f t="shared" si="1"/>
        <v>0</v>
      </c>
      <c r="AB8" s="155">
        <f t="shared" si="2"/>
        <v>3041932</v>
      </c>
      <c r="AC8" s="167" t="s">
        <v>56</v>
      </c>
      <c r="AD8" s="168">
        <v>8170</v>
      </c>
      <c r="AE8" s="167" t="s">
        <v>106</v>
      </c>
      <c r="AF8" s="168">
        <v>2</v>
      </c>
      <c r="AG8" s="167" t="s">
        <v>71</v>
      </c>
      <c r="AH8" s="167"/>
      <c r="AI8" s="167" t="s">
        <v>60</v>
      </c>
      <c r="AJ8" s="167"/>
      <c r="AK8" s="167" t="s">
        <v>193</v>
      </c>
      <c r="AL8" s="164">
        <v>0</v>
      </c>
      <c r="AM8" s="164">
        <v>0</v>
      </c>
      <c r="AN8" s="164">
        <v>0</v>
      </c>
      <c r="AO8" s="164">
        <v>0</v>
      </c>
      <c r="AP8" s="164">
        <v>0</v>
      </c>
      <c r="AQ8" s="164">
        <v>0</v>
      </c>
      <c r="AR8" s="164">
        <v>0</v>
      </c>
      <c r="AS8" s="164">
        <v>253100</v>
      </c>
      <c r="AT8" s="203">
        <f t="shared" si="3"/>
        <v>253100</v>
      </c>
      <c r="AU8" s="203">
        <f t="shared" si="4"/>
        <v>0</v>
      </c>
      <c r="AV8" s="203">
        <f t="shared" si="5"/>
        <v>7600</v>
      </c>
    </row>
    <row r="9" spans="1:48" s="163" customFormat="1" x14ac:dyDescent="0.2">
      <c r="A9" s="165">
        <v>890204581</v>
      </c>
      <c r="B9" s="166" t="s">
        <v>194</v>
      </c>
      <c r="C9" s="167">
        <v>44897</v>
      </c>
      <c r="D9" s="167">
        <v>43891</v>
      </c>
      <c r="E9" s="167">
        <v>44865</v>
      </c>
      <c r="F9" s="164">
        <v>2391680</v>
      </c>
      <c r="G9" s="164">
        <v>0</v>
      </c>
      <c r="H9" s="164">
        <v>0</v>
      </c>
      <c r="I9" s="164">
        <v>0</v>
      </c>
      <c r="J9" s="164">
        <v>848667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562013</v>
      </c>
      <c r="T9" s="164">
        <v>981000</v>
      </c>
      <c r="U9" s="164">
        <v>0</v>
      </c>
      <c r="V9" s="164">
        <v>0</v>
      </c>
      <c r="W9" s="164">
        <v>0</v>
      </c>
      <c r="X9" s="155">
        <f t="shared" si="0"/>
        <v>0</v>
      </c>
      <c r="Y9" s="164">
        <v>0</v>
      </c>
      <c r="Z9" s="164">
        <v>0</v>
      </c>
      <c r="AA9" s="157">
        <f t="shared" si="1"/>
        <v>0</v>
      </c>
      <c r="AB9" s="155">
        <f t="shared" si="2"/>
        <v>2391680</v>
      </c>
      <c r="AC9" s="167" t="s">
        <v>56</v>
      </c>
      <c r="AD9" s="168">
        <v>7983</v>
      </c>
      <c r="AE9" s="167" t="s">
        <v>106</v>
      </c>
      <c r="AF9" s="168">
        <v>2</v>
      </c>
      <c r="AG9" s="167" t="s">
        <v>71</v>
      </c>
      <c r="AH9" s="167" t="s">
        <v>25</v>
      </c>
      <c r="AI9" s="167" t="s">
        <v>60</v>
      </c>
      <c r="AJ9" s="167">
        <v>43465</v>
      </c>
      <c r="AK9" s="167"/>
      <c r="AL9" s="164">
        <v>0</v>
      </c>
      <c r="AM9" s="164">
        <v>0</v>
      </c>
      <c r="AN9" s="164">
        <v>0</v>
      </c>
      <c r="AO9" s="164">
        <v>0</v>
      </c>
      <c r="AP9" s="164">
        <v>0</v>
      </c>
      <c r="AQ9" s="164">
        <v>0</v>
      </c>
      <c r="AR9" s="164">
        <v>541267</v>
      </c>
      <c r="AS9" s="164">
        <v>307400</v>
      </c>
      <c r="AT9" s="203">
        <f t="shared" si="3"/>
        <v>848667</v>
      </c>
      <c r="AU9" s="203">
        <f t="shared" si="4"/>
        <v>0</v>
      </c>
      <c r="AV9" s="203">
        <f t="shared" si="5"/>
        <v>562013</v>
      </c>
    </row>
    <row r="10" spans="1:48" s="163" customFormat="1" x14ac:dyDescent="0.2">
      <c r="A10" s="165">
        <v>900684525</v>
      </c>
      <c r="B10" s="166" t="s">
        <v>195</v>
      </c>
      <c r="C10" s="167">
        <v>44909</v>
      </c>
      <c r="D10" s="167">
        <v>44197</v>
      </c>
      <c r="E10" s="167">
        <v>44895</v>
      </c>
      <c r="F10" s="164">
        <v>6063386</v>
      </c>
      <c r="G10" s="164">
        <v>0</v>
      </c>
      <c r="H10" s="164">
        <v>0</v>
      </c>
      <c r="I10" s="164">
        <v>0</v>
      </c>
      <c r="J10" s="164">
        <v>1766879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345108</v>
      </c>
      <c r="T10" s="164">
        <v>2572128</v>
      </c>
      <c r="U10" s="164">
        <v>22300</v>
      </c>
      <c r="V10" s="164">
        <v>0</v>
      </c>
      <c r="W10" s="164">
        <v>1356971</v>
      </c>
      <c r="X10" s="155">
        <f t="shared" si="0"/>
        <v>0</v>
      </c>
      <c r="Y10" s="164">
        <v>0</v>
      </c>
      <c r="Z10" s="164">
        <v>0</v>
      </c>
      <c r="AA10" s="157">
        <f t="shared" si="1"/>
        <v>0</v>
      </c>
      <c r="AB10" s="155">
        <f t="shared" si="2"/>
        <v>6063386</v>
      </c>
      <c r="AC10" s="167" t="s">
        <v>19</v>
      </c>
      <c r="AD10" s="168">
        <v>8233</v>
      </c>
      <c r="AE10" s="167" t="s">
        <v>106</v>
      </c>
      <c r="AF10" s="168">
        <v>2</v>
      </c>
      <c r="AG10" s="167" t="s">
        <v>71</v>
      </c>
      <c r="AH10" s="167" t="s">
        <v>25</v>
      </c>
      <c r="AI10" s="167" t="s">
        <v>60</v>
      </c>
      <c r="AJ10" s="167"/>
      <c r="AK10" s="167"/>
      <c r="AL10" s="164">
        <v>0</v>
      </c>
      <c r="AM10" s="164">
        <v>0</v>
      </c>
      <c r="AN10" s="164">
        <v>0</v>
      </c>
      <c r="AO10" s="164">
        <v>0</v>
      </c>
      <c r="AP10" s="164">
        <v>0</v>
      </c>
      <c r="AQ10" s="164">
        <v>0</v>
      </c>
      <c r="AR10" s="164">
        <v>1485625</v>
      </c>
      <c r="AS10" s="164">
        <v>281254</v>
      </c>
      <c r="AT10" s="203">
        <f t="shared" si="3"/>
        <v>1766879</v>
      </c>
      <c r="AU10" s="203">
        <f t="shared" si="4"/>
        <v>0</v>
      </c>
      <c r="AV10" s="203">
        <f t="shared" si="5"/>
        <v>345108</v>
      </c>
    </row>
    <row r="11" spans="1:48" s="163" customFormat="1" x14ac:dyDescent="0.2">
      <c r="A11" s="165">
        <v>824004330</v>
      </c>
      <c r="B11" s="166" t="s">
        <v>196</v>
      </c>
      <c r="C11" s="167">
        <v>44921</v>
      </c>
      <c r="D11" s="167">
        <v>44774</v>
      </c>
      <c r="E11" s="167">
        <v>44895</v>
      </c>
      <c r="F11" s="164">
        <v>72158623</v>
      </c>
      <c r="G11" s="164">
        <v>0</v>
      </c>
      <c r="H11" s="164">
        <v>0</v>
      </c>
      <c r="I11" s="164">
        <v>0</v>
      </c>
      <c r="J11" s="164">
        <v>61213451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3124420</v>
      </c>
      <c r="T11" s="164">
        <v>396980</v>
      </c>
      <c r="U11" s="164">
        <v>0</v>
      </c>
      <c r="V11" s="164">
        <v>1038664</v>
      </c>
      <c r="W11" s="164">
        <v>6385108</v>
      </c>
      <c r="X11" s="155">
        <f t="shared" si="0"/>
        <v>0</v>
      </c>
      <c r="Y11" s="164">
        <v>78031393</v>
      </c>
      <c r="Z11" s="164">
        <v>0</v>
      </c>
      <c r="AA11" s="157">
        <f t="shared" si="1"/>
        <v>78031393</v>
      </c>
      <c r="AB11" s="155">
        <f t="shared" si="2"/>
        <v>-5872770</v>
      </c>
      <c r="AC11" s="167" t="s">
        <v>19</v>
      </c>
      <c r="AD11" s="168">
        <v>8387</v>
      </c>
      <c r="AE11" s="167" t="s">
        <v>106</v>
      </c>
      <c r="AF11" s="168">
        <v>2</v>
      </c>
      <c r="AG11" s="167" t="s">
        <v>71</v>
      </c>
      <c r="AH11" s="170" t="s">
        <v>25</v>
      </c>
      <c r="AI11" s="167" t="s">
        <v>60</v>
      </c>
      <c r="AJ11" s="167"/>
      <c r="AK11" s="170"/>
      <c r="AL11" s="164">
        <v>0</v>
      </c>
      <c r="AM11" s="164">
        <v>0</v>
      </c>
      <c r="AN11" s="164">
        <v>0</v>
      </c>
      <c r="AO11" s="164">
        <v>0</v>
      </c>
      <c r="AP11" s="164">
        <v>0</v>
      </c>
      <c r="AQ11" s="164">
        <v>0</v>
      </c>
      <c r="AR11" s="164">
        <v>61213451</v>
      </c>
      <c r="AS11" s="164">
        <v>0</v>
      </c>
      <c r="AT11" s="203">
        <f t="shared" si="3"/>
        <v>61213451</v>
      </c>
      <c r="AU11" s="203">
        <f t="shared" si="4"/>
        <v>0</v>
      </c>
      <c r="AV11" s="203">
        <f t="shared" si="5"/>
        <v>3124420</v>
      </c>
    </row>
    <row r="12" spans="1:48" s="163" customFormat="1" x14ac:dyDescent="0.2">
      <c r="A12" s="165">
        <v>900219866</v>
      </c>
      <c r="B12" s="166" t="s">
        <v>197</v>
      </c>
      <c r="C12" s="167">
        <v>44916</v>
      </c>
      <c r="D12" s="167">
        <v>42795</v>
      </c>
      <c r="E12" s="167">
        <v>44895</v>
      </c>
      <c r="F12" s="164">
        <v>15317460980</v>
      </c>
      <c r="G12" s="164">
        <v>0</v>
      </c>
      <c r="H12" s="164">
        <v>0</v>
      </c>
      <c r="I12" s="164">
        <v>0</v>
      </c>
      <c r="J12" s="164">
        <v>9233358321</v>
      </c>
      <c r="K12" s="164">
        <v>0</v>
      </c>
      <c r="L12" s="164">
        <v>3838882284</v>
      </c>
      <c r="M12" s="164">
        <v>634596178</v>
      </c>
      <c r="N12" s="164">
        <v>0</v>
      </c>
      <c r="O12" s="164">
        <v>0</v>
      </c>
      <c r="P12" s="164">
        <v>0</v>
      </c>
      <c r="Q12" s="164">
        <v>188029397</v>
      </c>
      <c r="R12" s="164">
        <v>0</v>
      </c>
      <c r="S12" s="164">
        <v>34319508</v>
      </c>
      <c r="T12" s="164">
        <v>39930168</v>
      </c>
      <c r="U12" s="164">
        <v>0</v>
      </c>
      <c r="V12" s="164">
        <v>76385767</v>
      </c>
      <c r="W12" s="164">
        <v>1271959357</v>
      </c>
      <c r="X12" s="155">
        <f t="shared" si="0"/>
        <v>0</v>
      </c>
      <c r="Y12" s="164">
        <v>0</v>
      </c>
      <c r="Z12" s="164">
        <v>594280</v>
      </c>
      <c r="AA12" s="157">
        <f t="shared" si="1"/>
        <v>594280</v>
      </c>
      <c r="AB12" s="155">
        <f t="shared" si="2"/>
        <v>15316866700</v>
      </c>
      <c r="AC12" s="167" t="s">
        <v>55</v>
      </c>
      <c r="AD12" s="168">
        <v>8367</v>
      </c>
      <c r="AE12" s="167" t="s">
        <v>106</v>
      </c>
      <c r="AF12" s="168">
        <v>2</v>
      </c>
      <c r="AG12" s="167" t="s">
        <v>71</v>
      </c>
      <c r="AH12" s="170" t="s">
        <v>25</v>
      </c>
      <c r="AI12" s="167" t="s">
        <v>60</v>
      </c>
      <c r="AJ12" s="167"/>
      <c r="AK12" s="170"/>
      <c r="AL12" s="164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7072813893</v>
      </c>
      <c r="AS12" s="164">
        <v>2162568012</v>
      </c>
      <c r="AT12" s="203">
        <f t="shared" si="3"/>
        <v>9421387718</v>
      </c>
      <c r="AU12" s="203">
        <f t="shared" si="4"/>
        <v>4473478462</v>
      </c>
      <c r="AV12" s="203">
        <f t="shared" si="5"/>
        <v>34319508</v>
      </c>
    </row>
    <row r="13" spans="1:48" s="163" customFormat="1" x14ac:dyDescent="0.2">
      <c r="A13" s="165">
        <v>900233294</v>
      </c>
      <c r="B13" s="166" t="s">
        <v>198</v>
      </c>
      <c r="C13" s="167">
        <v>44901</v>
      </c>
      <c r="D13" s="167">
        <v>44593</v>
      </c>
      <c r="E13" s="167">
        <v>44895</v>
      </c>
      <c r="F13" s="164">
        <v>317737177</v>
      </c>
      <c r="G13" s="164">
        <v>0</v>
      </c>
      <c r="H13" s="164">
        <v>0</v>
      </c>
      <c r="I13" s="164">
        <v>0</v>
      </c>
      <c r="J13" s="164">
        <v>148547508</v>
      </c>
      <c r="K13" s="164">
        <v>0</v>
      </c>
      <c r="L13" s="164">
        <v>0</v>
      </c>
      <c r="M13" s="164">
        <v>272146</v>
      </c>
      <c r="N13" s="164">
        <v>58800</v>
      </c>
      <c r="O13" s="164">
        <v>0</v>
      </c>
      <c r="P13" s="164">
        <v>0</v>
      </c>
      <c r="Q13" s="164">
        <v>68191410</v>
      </c>
      <c r="R13" s="164">
        <v>0</v>
      </c>
      <c r="S13" s="164">
        <v>81980027</v>
      </c>
      <c r="T13" s="164">
        <v>11528809</v>
      </c>
      <c r="U13" s="164">
        <v>0</v>
      </c>
      <c r="V13" s="164">
        <v>3227790</v>
      </c>
      <c r="W13" s="164">
        <v>3930687</v>
      </c>
      <c r="X13" s="155">
        <f t="shared" si="0"/>
        <v>0</v>
      </c>
      <c r="Y13" s="164">
        <v>0</v>
      </c>
      <c r="Z13" s="164">
        <v>0</v>
      </c>
      <c r="AA13" s="157">
        <f t="shared" si="1"/>
        <v>0</v>
      </c>
      <c r="AB13" s="155">
        <f t="shared" si="2"/>
        <v>317737177</v>
      </c>
      <c r="AC13" s="167" t="s">
        <v>19</v>
      </c>
      <c r="AD13" s="168">
        <v>8063</v>
      </c>
      <c r="AE13" s="167" t="s">
        <v>106</v>
      </c>
      <c r="AF13" s="168">
        <v>2</v>
      </c>
      <c r="AG13" s="167" t="s">
        <v>71</v>
      </c>
      <c r="AH13" s="170" t="s">
        <v>25</v>
      </c>
      <c r="AI13" s="167" t="s">
        <v>60</v>
      </c>
      <c r="AJ13" s="167">
        <v>44196</v>
      </c>
      <c r="AK13" s="170"/>
      <c r="AL13" s="164">
        <v>0</v>
      </c>
      <c r="AM13" s="164">
        <v>0</v>
      </c>
      <c r="AN13" s="164">
        <v>0</v>
      </c>
      <c r="AO13" s="164">
        <v>0</v>
      </c>
      <c r="AP13" s="164">
        <v>0</v>
      </c>
      <c r="AQ13" s="164">
        <v>0</v>
      </c>
      <c r="AR13" s="164">
        <v>96530329</v>
      </c>
      <c r="AS13" s="164">
        <v>46240754</v>
      </c>
      <c r="AT13" s="203">
        <f t="shared" si="3"/>
        <v>216738918</v>
      </c>
      <c r="AU13" s="203">
        <f t="shared" si="4"/>
        <v>330946</v>
      </c>
      <c r="AV13" s="203">
        <f t="shared" si="5"/>
        <v>81980027</v>
      </c>
    </row>
    <row r="14" spans="1:48" s="163" customFormat="1" x14ac:dyDescent="0.2">
      <c r="A14" s="165">
        <v>900077584</v>
      </c>
      <c r="B14" s="166" t="s">
        <v>199</v>
      </c>
      <c r="C14" s="167">
        <v>44910</v>
      </c>
      <c r="D14" s="167">
        <v>43313</v>
      </c>
      <c r="E14" s="167">
        <v>44865</v>
      </c>
      <c r="F14" s="164">
        <v>77860112</v>
      </c>
      <c r="G14" s="164">
        <v>0</v>
      </c>
      <c r="H14" s="164">
        <v>0</v>
      </c>
      <c r="I14" s="164">
        <v>0</v>
      </c>
      <c r="J14" s="164">
        <v>740187</v>
      </c>
      <c r="K14" s="164">
        <v>0</v>
      </c>
      <c r="L14" s="164">
        <v>0</v>
      </c>
      <c r="M14" s="164">
        <v>8941</v>
      </c>
      <c r="N14" s="164">
        <v>0</v>
      </c>
      <c r="O14" s="164">
        <v>0</v>
      </c>
      <c r="P14" s="164">
        <v>0</v>
      </c>
      <c r="Q14" s="164">
        <v>16164260</v>
      </c>
      <c r="R14" s="164">
        <v>0</v>
      </c>
      <c r="S14" s="164">
        <v>11416693</v>
      </c>
      <c r="T14" s="164">
        <v>15809285</v>
      </c>
      <c r="U14" s="164">
        <v>0</v>
      </c>
      <c r="V14" s="164">
        <v>0</v>
      </c>
      <c r="W14" s="164">
        <v>33720746</v>
      </c>
      <c r="X14" s="155">
        <f t="shared" si="0"/>
        <v>0</v>
      </c>
      <c r="Y14" s="164">
        <v>0</v>
      </c>
      <c r="Z14" s="164">
        <v>0</v>
      </c>
      <c r="AA14" s="157">
        <f t="shared" si="1"/>
        <v>0</v>
      </c>
      <c r="AB14" s="155">
        <f t="shared" si="2"/>
        <v>77860112</v>
      </c>
      <c r="AC14" s="167" t="s">
        <v>19</v>
      </c>
      <c r="AD14" s="168">
        <v>8263</v>
      </c>
      <c r="AE14" s="167" t="s">
        <v>106</v>
      </c>
      <c r="AF14" s="168">
        <v>2</v>
      </c>
      <c r="AG14" s="167" t="s">
        <v>71</v>
      </c>
      <c r="AH14" s="170" t="s">
        <v>25</v>
      </c>
      <c r="AI14" s="167" t="s">
        <v>60</v>
      </c>
      <c r="AJ14" s="167"/>
      <c r="AK14" s="170"/>
      <c r="AL14" s="164">
        <v>0</v>
      </c>
      <c r="AM14" s="164">
        <v>0</v>
      </c>
      <c r="AN14" s="164">
        <v>0</v>
      </c>
      <c r="AO14" s="164">
        <v>0</v>
      </c>
      <c r="AP14" s="164">
        <v>0</v>
      </c>
      <c r="AQ14" s="164">
        <v>0</v>
      </c>
      <c r="AR14" s="164">
        <v>740187</v>
      </c>
      <c r="AS14" s="164">
        <v>0</v>
      </c>
      <c r="AT14" s="203">
        <f t="shared" si="3"/>
        <v>16904447</v>
      </c>
      <c r="AU14" s="203">
        <f t="shared" si="4"/>
        <v>8941</v>
      </c>
      <c r="AV14" s="203">
        <f t="shared" si="5"/>
        <v>11416693</v>
      </c>
    </row>
    <row r="15" spans="1:48" s="163" customFormat="1" x14ac:dyDescent="0.2">
      <c r="A15" s="165">
        <v>890802628</v>
      </c>
      <c r="B15" s="166" t="s">
        <v>200</v>
      </c>
      <c r="C15" s="167">
        <v>44902</v>
      </c>
      <c r="D15" s="167">
        <v>43160</v>
      </c>
      <c r="E15" s="167">
        <v>44895</v>
      </c>
      <c r="F15" s="164">
        <v>38481429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710869</v>
      </c>
      <c r="R15" s="164">
        <v>0</v>
      </c>
      <c r="S15" s="164">
        <v>0</v>
      </c>
      <c r="T15" s="164">
        <v>9474219</v>
      </c>
      <c r="U15" s="164">
        <v>0</v>
      </c>
      <c r="V15" s="164">
        <v>15815377</v>
      </c>
      <c r="W15" s="164">
        <v>12480964</v>
      </c>
      <c r="X15" s="155">
        <f t="shared" si="0"/>
        <v>0</v>
      </c>
      <c r="Y15" s="164">
        <v>0</v>
      </c>
      <c r="Z15" s="164">
        <v>0</v>
      </c>
      <c r="AA15" s="157">
        <f t="shared" si="1"/>
        <v>0</v>
      </c>
      <c r="AB15" s="155">
        <f t="shared" si="2"/>
        <v>38481429</v>
      </c>
      <c r="AC15" s="167" t="s">
        <v>56</v>
      </c>
      <c r="AD15" s="168">
        <v>8092</v>
      </c>
      <c r="AE15" s="167" t="s">
        <v>106</v>
      </c>
      <c r="AF15" s="168">
        <v>2</v>
      </c>
      <c r="AG15" s="167" t="s">
        <v>71</v>
      </c>
      <c r="AH15" s="170" t="s">
        <v>25</v>
      </c>
      <c r="AI15" s="167" t="s">
        <v>60</v>
      </c>
      <c r="AJ15" s="167"/>
      <c r="AK15" s="170"/>
      <c r="AL15" s="164">
        <v>0</v>
      </c>
      <c r="AM15" s="164">
        <v>0</v>
      </c>
      <c r="AN15" s="164">
        <v>0</v>
      </c>
      <c r="AO15" s="164">
        <v>0</v>
      </c>
      <c r="AP15" s="164">
        <v>0</v>
      </c>
      <c r="AQ15" s="164">
        <v>0</v>
      </c>
      <c r="AR15" s="164">
        <v>0</v>
      </c>
      <c r="AS15" s="164">
        <v>0</v>
      </c>
      <c r="AT15" s="203">
        <f t="shared" si="3"/>
        <v>710869</v>
      </c>
      <c r="AU15" s="203">
        <f t="shared" si="4"/>
        <v>0</v>
      </c>
      <c r="AV15" s="203">
        <f t="shared" si="5"/>
        <v>0</v>
      </c>
    </row>
    <row r="16" spans="1:48" s="163" customFormat="1" x14ac:dyDescent="0.2">
      <c r="A16" s="165">
        <v>830102646</v>
      </c>
      <c r="B16" s="166" t="s">
        <v>201</v>
      </c>
      <c r="C16" s="167">
        <v>44907</v>
      </c>
      <c r="D16" s="167">
        <v>43922</v>
      </c>
      <c r="E16" s="167">
        <v>44895</v>
      </c>
      <c r="F16" s="164">
        <v>440093500</v>
      </c>
      <c r="G16" s="164">
        <v>418950</v>
      </c>
      <c r="H16" s="164">
        <v>0</v>
      </c>
      <c r="I16" s="164">
        <v>0</v>
      </c>
      <c r="J16" s="164">
        <v>938201</v>
      </c>
      <c r="K16" s="164">
        <v>0</v>
      </c>
      <c r="L16" s="164">
        <v>13846841</v>
      </c>
      <c r="M16" s="164">
        <v>75302976</v>
      </c>
      <c r="N16" s="164">
        <v>0</v>
      </c>
      <c r="O16" s="164">
        <v>0</v>
      </c>
      <c r="P16" s="164">
        <v>0</v>
      </c>
      <c r="Q16" s="164">
        <v>8539125</v>
      </c>
      <c r="R16" s="164">
        <v>0</v>
      </c>
      <c r="S16" s="164">
        <v>760579</v>
      </c>
      <c r="T16" s="164">
        <v>178555125</v>
      </c>
      <c r="U16" s="164">
        <v>0</v>
      </c>
      <c r="V16" s="164">
        <v>26722488</v>
      </c>
      <c r="W16" s="164">
        <v>135009215</v>
      </c>
      <c r="X16" s="155">
        <f t="shared" si="0"/>
        <v>0</v>
      </c>
      <c r="Y16" s="164">
        <v>0</v>
      </c>
      <c r="Z16" s="164">
        <v>35234721</v>
      </c>
      <c r="AA16" s="157">
        <f t="shared" si="1"/>
        <v>35234721</v>
      </c>
      <c r="AB16" s="155">
        <f t="shared" si="2"/>
        <v>404858779</v>
      </c>
      <c r="AC16" s="167" t="s">
        <v>19</v>
      </c>
      <c r="AD16" s="168">
        <v>8157</v>
      </c>
      <c r="AE16" s="167" t="s">
        <v>106</v>
      </c>
      <c r="AF16" s="168">
        <v>2</v>
      </c>
      <c r="AG16" s="167" t="s">
        <v>71</v>
      </c>
      <c r="AH16" s="170" t="s">
        <v>25</v>
      </c>
      <c r="AI16" s="167" t="s">
        <v>60</v>
      </c>
      <c r="AJ16" s="167"/>
      <c r="AK16" s="170"/>
      <c r="AL16" s="164">
        <v>0</v>
      </c>
      <c r="AM16" s="164">
        <v>0</v>
      </c>
      <c r="AN16" s="164">
        <v>0</v>
      </c>
      <c r="AO16" s="164">
        <v>0</v>
      </c>
      <c r="AP16" s="164">
        <v>0</v>
      </c>
      <c r="AQ16" s="164">
        <v>0</v>
      </c>
      <c r="AR16" s="164">
        <v>0</v>
      </c>
      <c r="AS16" s="164">
        <v>1357151</v>
      </c>
      <c r="AT16" s="203">
        <f t="shared" si="3"/>
        <v>9896276</v>
      </c>
      <c r="AU16" s="203">
        <f t="shared" si="4"/>
        <v>89149817</v>
      </c>
      <c r="AV16" s="203">
        <f t="shared" si="5"/>
        <v>760579</v>
      </c>
    </row>
    <row r="17" spans="1:48" s="163" customFormat="1" x14ac:dyDescent="0.2">
      <c r="A17" s="165">
        <v>825002525</v>
      </c>
      <c r="B17" s="166" t="s">
        <v>202</v>
      </c>
      <c r="C17" s="167">
        <v>44902</v>
      </c>
      <c r="D17" s="167">
        <v>40299</v>
      </c>
      <c r="E17" s="167">
        <v>44895</v>
      </c>
      <c r="F17" s="164">
        <v>8174548</v>
      </c>
      <c r="G17" s="164">
        <v>21100</v>
      </c>
      <c r="H17" s="164">
        <v>0</v>
      </c>
      <c r="I17" s="164">
        <v>0</v>
      </c>
      <c r="J17" s="164">
        <v>774183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177018</v>
      </c>
      <c r="T17" s="164">
        <v>1984015</v>
      </c>
      <c r="U17" s="164">
        <v>0</v>
      </c>
      <c r="V17" s="164">
        <v>2638212</v>
      </c>
      <c r="W17" s="164">
        <v>2580020</v>
      </c>
      <c r="X17" s="155">
        <f t="shared" si="0"/>
        <v>0</v>
      </c>
      <c r="Y17" s="164">
        <v>0</v>
      </c>
      <c r="Z17" s="164">
        <v>0</v>
      </c>
      <c r="AA17" s="157">
        <f t="shared" si="1"/>
        <v>0</v>
      </c>
      <c r="AB17" s="155">
        <f t="shared" si="2"/>
        <v>8174548</v>
      </c>
      <c r="AC17" s="167" t="s">
        <v>56</v>
      </c>
      <c r="AD17" s="168">
        <v>8078</v>
      </c>
      <c r="AE17" s="167" t="s">
        <v>106</v>
      </c>
      <c r="AF17" s="168">
        <v>2</v>
      </c>
      <c r="AG17" s="167" t="s">
        <v>71</v>
      </c>
      <c r="AH17" s="170" t="s">
        <v>25</v>
      </c>
      <c r="AI17" s="167" t="s">
        <v>60</v>
      </c>
      <c r="AJ17" s="167"/>
      <c r="AK17" s="170"/>
      <c r="AL17" s="164">
        <v>0</v>
      </c>
      <c r="AM17" s="164">
        <v>0</v>
      </c>
      <c r="AN17" s="164">
        <v>0</v>
      </c>
      <c r="AO17" s="164">
        <v>0</v>
      </c>
      <c r="AP17" s="164">
        <v>0</v>
      </c>
      <c r="AQ17" s="164">
        <v>0</v>
      </c>
      <c r="AR17" s="164">
        <v>419825</v>
      </c>
      <c r="AS17" s="164">
        <v>375458</v>
      </c>
      <c r="AT17" s="203">
        <f t="shared" si="3"/>
        <v>795283</v>
      </c>
      <c r="AU17" s="203">
        <f t="shared" si="4"/>
        <v>0</v>
      </c>
      <c r="AV17" s="203">
        <f t="shared" si="5"/>
        <v>177018</v>
      </c>
    </row>
    <row r="18" spans="1:48" s="163" customFormat="1" x14ac:dyDescent="0.2">
      <c r="A18" s="165">
        <v>830104627</v>
      </c>
      <c r="B18" s="166" t="s">
        <v>203</v>
      </c>
      <c r="C18" s="167">
        <v>44901</v>
      </c>
      <c r="D18" s="167">
        <v>44378</v>
      </c>
      <c r="E18" s="167">
        <v>44895</v>
      </c>
      <c r="F18" s="164">
        <v>5214783867</v>
      </c>
      <c r="G18" s="164">
        <v>20664349</v>
      </c>
      <c r="H18" s="164">
        <v>0</v>
      </c>
      <c r="I18" s="164">
        <v>0</v>
      </c>
      <c r="J18" s="164">
        <v>2018531074</v>
      </c>
      <c r="K18" s="164">
        <v>259612</v>
      </c>
      <c r="L18" s="164">
        <v>1940951</v>
      </c>
      <c r="M18" s="164">
        <v>37103948</v>
      </c>
      <c r="N18" s="164">
        <v>16979925</v>
      </c>
      <c r="O18" s="164">
        <v>0</v>
      </c>
      <c r="P18" s="164">
        <v>0</v>
      </c>
      <c r="Q18" s="164">
        <v>291510759</v>
      </c>
      <c r="R18" s="164">
        <v>0</v>
      </c>
      <c r="S18" s="164">
        <v>225677422</v>
      </c>
      <c r="T18" s="164">
        <v>838809446</v>
      </c>
      <c r="U18" s="164">
        <v>271986178</v>
      </c>
      <c r="V18" s="164">
        <v>763557616</v>
      </c>
      <c r="W18" s="164">
        <v>727762587</v>
      </c>
      <c r="X18" s="155">
        <f t="shared" si="0"/>
        <v>0</v>
      </c>
      <c r="Y18" s="164">
        <v>0</v>
      </c>
      <c r="Z18" s="164">
        <v>0</v>
      </c>
      <c r="AA18" s="157">
        <f t="shared" si="1"/>
        <v>0</v>
      </c>
      <c r="AB18" s="155">
        <f t="shared" si="2"/>
        <v>5214783867</v>
      </c>
      <c r="AC18" s="167" t="s">
        <v>56</v>
      </c>
      <c r="AD18" s="168">
        <v>8058</v>
      </c>
      <c r="AE18" s="167" t="s">
        <v>106</v>
      </c>
      <c r="AF18" s="168">
        <v>2</v>
      </c>
      <c r="AG18" s="167" t="s">
        <v>71</v>
      </c>
      <c r="AH18" s="170" t="s">
        <v>25</v>
      </c>
      <c r="AI18" s="167" t="s">
        <v>60</v>
      </c>
      <c r="AJ18" s="167"/>
      <c r="AK18" s="170"/>
      <c r="AL18" s="164">
        <v>0</v>
      </c>
      <c r="AM18" s="164">
        <v>0</v>
      </c>
      <c r="AN18" s="164">
        <v>0</v>
      </c>
      <c r="AO18" s="164">
        <v>0</v>
      </c>
      <c r="AP18" s="164">
        <v>0</v>
      </c>
      <c r="AQ18" s="164">
        <v>0</v>
      </c>
      <c r="AR18" s="164">
        <v>892801702</v>
      </c>
      <c r="AS18" s="164">
        <v>1146649252</v>
      </c>
      <c r="AT18" s="203">
        <f t="shared" si="3"/>
        <v>2330706182</v>
      </c>
      <c r="AU18" s="203">
        <f t="shared" si="4"/>
        <v>56284436</v>
      </c>
      <c r="AV18" s="203">
        <f t="shared" si="5"/>
        <v>225677422</v>
      </c>
    </row>
    <row r="19" spans="1:48" s="163" customFormat="1" x14ac:dyDescent="0.2">
      <c r="A19" s="165">
        <v>800036400</v>
      </c>
      <c r="B19" s="166" t="s">
        <v>204</v>
      </c>
      <c r="C19" s="167">
        <v>44909</v>
      </c>
      <c r="D19" s="167">
        <v>44409</v>
      </c>
      <c r="E19" s="167">
        <v>44895</v>
      </c>
      <c r="F19" s="164">
        <v>242783966</v>
      </c>
      <c r="G19" s="164">
        <v>0</v>
      </c>
      <c r="H19" s="164">
        <v>0</v>
      </c>
      <c r="I19" s="164">
        <v>0</v>
      </c>
      <c r="J19" s="164">
        <v>18999248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10509504</v>
      </c>
      <c r="R19" s="164">
        <v>0</v>
      </c>
      <c r="S19" s="164">
        <v>637166</v>
      </c>
      <c r="T19" s="164">
        <v>15923702</v>
      </c>
      <c r="U19" s="164">
        <v>132106933</v>
      </c>
      <c r="V19" s="164">
        <v>62267241</v>
      </c>
      <c r="W19" s="164">
        <v>2340172</v>
      </c>
      <c r="X19" s="155">
        <f t="shared" si="0"/>
        <v>0</v>
      </c>
      <c r="Y19" s="164">
        <v>0</v>
      </c>
      <c r="Z19" s="164">
        <v>0</v>
      </c>
      <c r="AA19" s="157">
        <f t="shared" si="1"/>
        <v>0</v>
      </c>
      <c r="AB19" s="155">
        <f t="shared" si="2"/>
        <v>242783966</v>
      </c>
      <c r="AC19" s="167" t="s">
        <v>19</v>
      </c>
      <c r="AD19" s="168">
        <v>8222</v>
      </c>
      <c r="AE19" s="167" t="s">
        <v>106</v>
      </c>
      <c r="AF19" s="168">
        <v>2</v>
      </c>
      <c r="AG19" s="167" t="s">
        <v>71</v>
      </c>
      <c r="AH19" s="170" t="s">
        <v>25</v>
      </c>
      <c r="AI19" s="167" t="s">
        <v>60</v>
      </c>
      <c r="AJ19" s="167">
        <v>43465</v>
      </c>
      <c r="AK19" s="170"/>
      <c r="AL19" s="164">
        <v>0</v>
      </c>
      <c r="AM19" s="164">
        <v>0</v>
      </c>
      <c r="AN19" s="164">
        <v>0</v>
      </c>
      <c r="AO19" s="164">
        <v>0</v>
      </c>
      <c r="AP19" s="164">
        <v>0</v>
      </c>
      <c r="AQ19" s="164">
        <v>0</v>
      </c>
      <c r="AR19" s="164">
        <v>8070289</v>
      </c>
      <c r="AS19" s="164">
        <v>10928959</v>
      </c>
      <c r="AT19" s="203">
        <f t="shared" si="3"/>
        <v>29508752</v>
      </c>
      <c r="AU19" s="203">
        <f t="shared" si="4"/>
        <v>0</v>
      </c>
      <c r="AV19" s="203">
        <f t="shared" si="5"/>
        <v>637166</v>
      </c>
    </row>
    <row r="20" spans="1:48" s="163" customFormat="1" x14ac:dyDescent="0.2">
      <c r="A20" s="165">
        <v>890981848</v>
      </c>
      <c r="B20" s="166" t="s">
        <v>205</v>
      </c>
      <c r="C20" s="167">
        <v>44909</v>
      </c>
      <c r="D20" s="167">
        <v>44713</v>
      </c>
      <c r="E20" s="167">
        <v>44834</v>
      </c>
      <c r="F20" s="164">
        <v>190823</v>
      </c>
      <c r="G20" s="164">
        <v>112174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78649</v>
      </c>
      <c r="T20" s="164">
        <v>0</v>
      </c>
      <c r="U20" s="164">
        <v>0</v>
      </c>
      <c r="V20" s="164">
        <v>0</v>
      </c>
      <c r="W20" s="164">
        <v>0</v>
      </c>
      <c r="X20" s="155">
        <f t="shared" si="0"/>
        <v>0</v>
      </c>
      <c r="Y20" s="164">
        <v>0</v>
      </c>
      <c r="Z20" s="164">
        <v>0</v>
      </c>
      <c r="AA20" s="157">
        <f t="shared" si="1"/>
        <v>0</v>
      </c>
      <c r="AB20" s="155">
        <f t="shared" si="2"/>
        <v>190823</v>
      </c>
      <c r="AC20" s="167" t="s">
        <v>56</v>
      </c>
      <c r="AD20" s="168">
        <v>8239</v>
      </c>
      <c r="AE20" s="167" t="s">
        <v>106</v>
      </c>
      <c r="AF20" s="168">
        <v>2</v>
      </c>
      <c r="AG20" s="167" t="s">
        <v>71</v>
      </c>
      <c r="AH20" s="170" t="s">
        <v>25</v>
      </c>
      <c r="AI20" s="167" t="s">
        <v>60</v>
      </c>
      <c r="AJ20" s="167">
        <v>44196</v>
      </c>
      <c r="AK20" s="170"/>
      <c r="AL20" s="164">
        <v>0</v>
      </c>
      <c r="AM20" s="164">
        <v>0</v>
      </c>
      <c r="AN20" s="164">
        <v>0</v>
      </c>
      <c r="AO20" s="164">
        <v>0</v>
      </c>
      <c r="AP20" s="164">
        <v>0</v>
      </c>
      <c r="AQ20" s="164">
        <v>0</v>
      </c>
      <c r="AR20" s="164">
        <v>0</v>
      </c>
      <c r="AS20" s="164">
        <v>112174</v>
      </c>
      <c r="AT20" s="203">
        <f t="shared" si="3"/>
        <v>112174</v>
      </c>
      <c r="AU20" s="203">
        <f t="shared" si="4"/>
        <v>0</v>
      </c>
      <c r="AV20" s="203">
        <f t="shared" si="5"/>
        <v>78649</v>
      </c>
    </row>
    <row r="21" spans="1:48" s="163" customFormat="1" x14ac:dyDescent="0.2">
      <c r="A21" s="165">
        <v>800186901</v>
      </c>
      <c r="B21" s="166" t="s">
        <v>175</v>
      </c>
      <c r="C21" s="167">
        <v>44921</v>
      </c>
      <c r="D21" s="167">
        <v>44652</v>
      </c>
      <c r="E21" s="167">
        <v>44895</v>
      </c>
      <c r="F21" s="164">
        <v>66567772</v>
      </c>
      <c r="G21" s="164">
        <v>0</v>
      </c>
      <c r="H21" s="164">
        <v>0</v>
      </c>
      <c r="I21" s="164">
        <v>0</v>
      </c>
      <c r="J21" s="164">
        <v>37232561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201650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29133561</v>
      </c>
      <c r="X21" s="155">
        <f t="shared" si="0"/>
        <v>0</v>
      </c>
      <c r="Y21" s="164">
        <v>0</v>
      </c>
      <c r="Z21" s="164">
        <v>0</v>
      </c>
      <c r="AA21" s="157">
        <f t="shared" si="1"/>
        <v>0</v>
      </c>
      <c r="AB21" s="155">
        <f t="shared" si="2"/>
        <v>66567772</v>
      </c>
      <c r="AC21" s="167" t="s">
        <v>19</v>
      </c>
      <c r="AD21" s="168">
        <v>8388</v>
      </c>
      <c r="AE21" s="167" t="s">
        <v>106</v>
      </c>
      <c r="AF21" s="168">
        <v>2</v>
      </c>
      <c r="AG21" s="167" t="s">
        <v>71</v>
      </c>
      <c r="AH21" s="170" t="s">
        <v>25</v>
      </c>
      <c r="AI21" s="167" t="s">
        <v>60</v>
      </c>
      <c r="AJ21" s="167">
        <v>44196</v>
      </c>
      <c r="AK21" s="170"/>
      <c r="AL21" s="164">
        <v>0</v>
      </c>
      <c r="AM21" s="164">
        <v>0</v>
      </c>
      <c r="AN21" s="164">
        <v>0</v>
      </c>
      <c r="AO21" s="164">
        <v>0</v>
      </c>
      <c r="AP21" s="164">
        <v>0</v>
      </c>
      <c r="AQ21" s="164">
        <v>0</v>
      </c>
      <c r="AR21" s="164">
        <v>14955450</v>
      </c>
      <c r="AS21" s="164">
        <v>22277111</v>
      </c>
      <c r="AT21" s="203">
        <f t="shared" si="3"/>
        <v>37434211</v>
      </c>
      <c r="AU21" s="203">
        <f t="shared" si="4"/>
        <v>0</v>
      </c>
      <c r="AV21" s="203">
        <f t="shared" si="5"/>
        <v>0</v>
      </c>
    </row>
    <row r="22" spans="1:48" s="163" customFormat="1" x14ac:dyDescent="0.2">
      <c r="A22" s="165">
        <v>900566814</v>
      </c>
      <c r="B22" s="166" t="s">
        <v>206</v>
      </c>
      <c r="C22" s="167">
        <v>44921</v>
      </c>
      <c r="D22" s="167">
        <v>44896</v>
      </c>
      <c r="E22" s="167">
        <v>44921</v>
      </c>
      <c r="F22" s="164">
        <v>7512553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7512553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55">
        <f t="shared" si="0"/>
        <v>0</v>
      </c>
      <c r="Y22" s="164">
        <v>0</v>
      </c>
      <c r="Z22" s="164">
        <v>0</v>
      </c>
      <c r="AA22" s="157">
        <f t="shared" si="1"/>
        <v>0</v>
      </c>
      <c r="AB22" s="155">
        <f t="shared" si="2"/>
        <v>7512553</v>
      </c>
      <c r="AC22" s="167" t="s">
        <v>19</v>
      </c>
      <c r="AD22" s="168">
        <v>8413</v>
      </c>
      <c r="AE22" s="167" t="s">
        <v>106</v>
      </c>
      <c r="AF22" s="168">
        <v>2</v>
      </c>
      <c r="AG22" s="167" t="s">
        <v>71</v>
      </c>
      <c r="AH22" s="170" t="s">
        <v>25</v>
      </c>
      <c r="AI22" s="167" t="s">
        <v>60</v>
      </c>
      <c r="AJ22" s="167">
        <v>43465</v>
      </c>
      <c r="AK22" s="170"/>
      <c r="AL22" s="164">
        <v>0</v>
      </c>
      <c r="AM22" s="164">
        <v>0</v>
      </c>
      <c r="AN22" s="164">
        <v>0</v>
      </c>
      <c r="AO22" s="164">
        <v>0</v>
      </c>
      <c r="AP22" s="164">
        <v>0</v>
      </c>
      <c r="AQ22" s="164">
        <v>0</v>
      </c>
      <c r="AR22" s="164">
        <v>0</v>
      </c>
      <c r="AS22" s="164">
        <v>0</v>
      </c>
      <c r="AT22" s="203">
        <f t="shared" si="3"/>
        <v>7512553</v>
      </c>
      <c r="AU22" s="203">
        <f t="shared" si="4"/>
        <v>0</v>
      </c>
      <c r="AV22" s="203">
        <f t="shared" si="5"/>
        <v>0</v>
      </c>
    </row>
    <row r="23" spans="1:48" s="163" customFormat="1" x14ac:dyDescent="0.2">
      <c r="A23" s="171">
        <v>900900155</v>
      </c>
      <c r="B23" s="166" t="s">
        <v>207</v>
      </c>
      <c r="C23" s="167">
        <v>44916</v>
      </c>
      <c r="D23" s="167">
        <v>44682</v>
      </c>
      <c r="E23" s="167">
        <v>44895</v>
      </c>
      <c r="F23" s="164">
        <v>220242476</v>
      </c>
      <c r="G23" s="164">
        <v>0</v>
      </c>
      <c r="H23" s="164">
        <v>0</v>
      </c>
      <c r="I23" s="164">
        <v>0</v>
      </c>
      <c r="J23" s="164">
        <v>111493673</v>
      </c>
      <c r="K23" s="164">
        <v>0</v>
      </c>
      <c r="L23" s="164">
        <v>0</v>
      </c>
      <c r="M23" s="164">
        <v>0</v>
      </c>
      <c r="N23" s="164">
        <v>79215</v>
      </c>
      <c r="O23" s="164">
        <v>0</v>
      </c>
      <c r="P23" s="164">
        <v>0</v>
      </c>
      <c r="Q23" s="164">
        <v>121300</v>
      </c>
      <c r="R23" s="164">
        <v>0</v>
      </c>
      <c r="S23" s="164">
        <v>38540762</v>
      </c>
      <c r="T23" s="164">
        <v>36190524</v>
      </c>
      <c r="U23" s="164">
        <v>0</v>
      </c>
      <c r="V23" s="164">
        <v>1193909</v>
      </c>
      <c r="W23" s="164">
        <v>32623093</v>
      </c>
      <c r="X23" s="155">
        <f t="shared" si="0"/>
        <v>0</v>
      </c>
      <c r="Y23" s="164">
        <v>41026775</v>
      </c>
      <c r="Z23" s="164">
        <v>0</v>
      </c>
      <c r="AA23" s="157">
        <f t="shared" si="1"/>
        <v>41026775</v>
      </c>
      <c r="AB23" s="155">
        <f t="shared" si="2"/>
        <v>179215701</v>
      </c>
      <c r="AC23" s="167" t="s">
        <v>19</v>
      </c>
      <c r="AD23" s="168">
        <v>8363</v>
      </c>
      <c r="AE23" s="167" t="s">
        <v>106</v>
      </c>
      <c r="AF23" s="168">
        <v>2</v>
      </c>
      <c r="AG23" s="167" t="s">
        <v>71</v>
      </c>
      <c r="AH23" s="170" t="s">
        <v>25</v>
      </c>
      <c r="AI23" s="167" t="s">
        <v>60</v>
      </c>
      <c r="AJ23" s="167"/>
      <c r="AK23" s="170"/>
      <c r="AL23" s="164">
        <v>0</v>
      </c>
      <c r="AM23" s="164">
        <v>0</v>
      </c>
      <c r="AN23" s="164">
        <v>0</v>
      </c>
      <c r="AO23" s="164">
        <v>0</v>
      </c>
      <c r="AP23" s="164">
        <v>0</v>
      </c>
      <c r="AQ23" s="164">
        <v>0</v>
      </c>
      <c r="AR23" s="164">
        <v>76878839</v>
      </c>
      <c r="AS23" s="164">
        <v>34614834</v>
      </c>
      <c r="AT23" s="203">
        <f t="shared" si="3"/>
        <v>111614973</v>
      </c>
      <c r="AU23" s="203">
        <f t="shared" si="4"/>
        <v>79215</v>
      </c>
      <c r="AV23" s="203">
        <f t="shared" si="5"/>
        <v>38540762</v>
      </c>
    </row>
    <row r="24" spans="1:48" s="163" customFormat="1" x14ac:dyDescent="0.2">
      <c r="A24" s="171">
        <v>900839869</v>
      </c>
      <c r="B24" s="166" t="s">
        <v>208</v>
      </c>
      <c r="C24" s="167">
        <v>44907</v>
      </c>
      <c r="D24" s="167">
        <v>44682</v>
      </c>
      <c r="E24" s="167">
        <v>44895</v>
      </c>
      <c r="F24" s="164">
        <v>242834289</v>
      </c>
      <c r="G24" s="164">
        <v>0</v>
      </c>
      <c r="H24" s="164">
        <v>0</v>
      </c>
      <c r="I24" s="164">
        <v>0</v>
      </c>
      <c r="J24" s="164">
        <v>41554155</v>
      </c>
      <c r="K24" s="164">
        <v>0</v>
      </c>
      <c r="L24" s="164">
        <v>0</v>
      </c>
      <c r="M24" s="164">
        <v>224734</v>
      </c>
      <c r="N24" s="164">
        <v>0</v>
      </c>
      <c r="O24" s="164">
        <v>0</v>
      </c>
      <c r="P24" s="164">
        <v>0</v>
      </c>
      <c r="Q24" s="164">
        <v>104828609</v>
      </c>
      <c r="R24" s="164">
        <v>0</v>
      </c>
      <c r="S24" s="164">
        <v>74441435</v>
      </c>
      <c r="T24" s="164">
        <v>4014349</v>
      </c>
      <c r="U24" s="164">
        <v>2366447</v>
      </c>
      <c r="V24" s="164">
        <v>3684882</v>
      </c>
      <c r="W24" s="164">
        <v>11719678</v>
      </c>
      <c r="X24" s="155">
        <f t="shared" si="0"/>
        <v>0</v>
      </c>
      <c r="Y24" s="164">
        <v>0</v>
      </c>
      <c r="Z24" s="164">
        <v>0</v>
      </c>
      <c r="AA24" s="157">
        <f t="shared" si="1"/>
        <v>0</v>
      </c>
      <c r="AB24" s="155">
        <f t="shared" si="2"/>
        <v>242834289</v>
      </c>
      <c r="AC24" s="167" t="s">
        <v>19</v>
      </c>
      <c r="AD24" s="168">
        <v>8162</v>
      </c>
      <c r="AE24" s="167" t="s">
        <v>106</v>
      </c>
      <c r="AF24" s="168">
        <v>2</v>
      </c>
      <c r="AG24" s="167" t="s">
        <v>71</v>
      </c>
      <c r="AH24" s="170" t="s">
        <v>25</v>
      </c>
      <c r="AI24" s="167" t="s">
        <v>60</v>
      </c>
      <c r="AJ24" s="167"/>
      <c r="AK24" s="170"/>
      <c r="AL24" s="164">
        <v>0</v>
      </c>
      <c r="AM24" s="164">
        <v>0</v>
      </c>
      <c r="AN24" s="164">
        <v>0</v>
      </c>
      <c r="AO24" s="164">
        <v>0</v>
      </c>
      <c r="AP24" s="164">
        <v>0</v>
      </c>
      <c r="AQ24" s="164">
        <v>0</v>
      </c>
      <c r="AR24" s="164">
        <v>2915400</v>
      </c>
      <c r="AS24" s="164">
        <v>38638755</v>
      </c>
      <c r="AT24" s="203">
        <f t="shared" si="3"/>
        <v>146382764</v>
      </c>
      <c r="AU24" s="203">
        <f t="shared" si="4"/>
        <v>224734</v>
      </c>
      <c r="AV24" s="203">
        <f t="shared" si="5"/>
        <v>74441435</v>
      </c>
    </row>
    <row r="25" spans="1:48" s="163" customFormat="1" x14ac:dyDescent="0.2">
      <c r="A25" s="165">
        <v>813010966</v>
      </c>
      <c r="B25" s="166" t="s">
        <v>209</v>
      </c>
      <c r="C25" s="167">
        <v>44901</v>
      </c>
      <c r="D25" s="167">
        <v>44621</v>
      </c>
      <c r="E25" s="167">
        <v>44895</v>
      </c>
      <c r="F25" s="164">
        <v>9952943</v>
      </c>
      <c r="G25" s="164">
        <v>152067</v>
      </c>
      <c r="H25" s="164">
        <v>0</v>
      </c>
      <c r="I25" s="164">
        <v>0</v>
      </c>
      <c r="J25" s="164">
        <v>4442877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1111463</v>
      </c>
      <c r="R25" s="164">
        <v>0</v>
      </c>
      <c r="S25" s="164">
        <v>3810782</v>
      </c>
      <c r="T25" s="164">
        <v>0</v>
      </c>
      <c r="U25" s="164">
        <v>0</v>
      </c>
      <c r="V25" s="164">
        <v>0</v>
      </c>
      <c r="W25" s="164">
        <v>435754</v>
      </c>
      <c r="X25" s="155">
        <f t="shared" si="0"/>
        <v>0</v>
      </c>
      <c r="Y25" s="164">
        <v>0</v>
      </c>
      <c r="Z25" s="164">
        <v>0</v>
      </c>
      <c r="AA25" s="157">
        <f t="shared" si="1"/>
        <v>0</v>
      </c>
      <c r="AB25" s="155">
        <f t="shared" si="2"/>
        <v>9952943</v>
      </c>
      <c r="AC25" s="167" t="s">
        <v>56</v>
      </c>
      <c r="AD25" s="168">
        <v>8065</v>
      </c>
      <c r="AE25" s="167" t="s">
        <v>106</v>
      </c>
      <c r="AF25" s="168">
        <v>2</v>
      </c>
      <c r="AG25" s="167" t="s">
        <v>71</v>
      </c>
      <c r="AH25" s="170" t="s">
        <v>25</v>
      </c>
      <c r="AI25" s="167" t="s">
        <v>60</v>
      </c>
      <c r="AJ25" s="167"/>
      <c r="AK25" s="170"/>
      <c r="AL25" s="164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4212891</v>
      </c>
      <c r="AS25" s="164">
        <v>382053</v>
      </c>
      <c r="AT25" s="203">
        <f t="shared" si="3"/>
        <v>5706407</v>
      </c>
      <c r="AU25" s="203">
        <f t="shared" si="4"/>
        <v>0</v>
      </c>
      <c r="AV25" s="203">
        <f t="shared" si="5"/>
        <v>3810782</v>
      </c>
    </row>
    <row r="26" spans="1:48" s="163" customFormat="1" x14ac:dyDescent="0.2">
      <c r="A26" s="165">
        <v>900186802</v>
      </c>
      <c r="B26" s="166" t="s">
        <v>210</v>
      </c>
      <c r="C26" s="167">
        <v>44925</v>
      </c>
      <c r="D26" s="167">
        <v>44774</v>
      </c>
      <c r="E26" s="167">
        <v>44895</v>
      </c>
      <c r="F26" s="164">
        <v>1882284</v>
      </c>
      <c r="G26" s="164">
        <v>0</v>
      </c>
      <c r="H26" s="164">
        <v>0</v>
      </c>
      <c r="I26" s="164">
        <v>0</v>
      </c>
      <c r="J26" s="164">
        <v>1686763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65519</v>
      </c>
      <c r="T26" s="164">
        <v>0</v>
      </c>
      <c r="U26" s="164">
        <v>0</v>
      </c>
      <c r="V26" s="164">
        <v>15000</v>
      </c>
      <c r="W26" s="164">
        <v>115002</v>
      </c>
      <c r="X26" s="155">
        <f t="shared" si="0"/>
        <v>0</v>
      </c>
      <c r="Y26" s="164">
        <v>0</v>
      </c>
      <c r="Z26" s="164">
        <v>0</v>
      </c>
      <c r="AA26" s="157">
        <f t="shared" si="1"/>
        <v>0</v>
      </c>
      <c r="AB26" s="155">
        <f t="shared" si="2"/>
        <v>1882284</v>
      </c>
      <c r="AC26" s="167" t="s">
        <v>56</v>
      </c>
      <c r="AD26" s="168">
        <v>8484</v>
      </c>
      <c r="AE26" s="167" t="s">
        <v>106</v>
      </c>
      <c r="AF26" s="168">
        <v>2</v>
      </c>
      <c r="AG26" s="167" t="s">
        <v>71</v>
      </c>
      <c r="AH26" s="170" t="s">
        <v>25</v>
      </c>
      <c r="AI26" s="167" t="s">
        <v>60</v>
      </c>
      <c r="AJ26" s="167">
        <v>43465</v>
      </c>
      <c r="AK26" s="170"/>
      <c r="AL26" s="164">
        <v>0</v>
      </c>
      <c r="AM26" s="164">
        <v>0</v>
      </c>
      <c r="AN26" s="164">
        <v>0</v>
      </c>
      <c r="AO26" s="164">
        <v>0</v>
      </c>
      <c r="AP26" s="164">
        <v>0</v>
      </c>
      <c r="AQ26" s="164">
        <v>0</v>
      </c>
      <c r="AR26" s="164">
        <v>1690070</v>
      </c>
      <c r="AS26" s="164">
        <v>6629</v>
      </c>
      <c r="AT26" s="203">
        <f t="shared" si="3"/>
        <v>1686763</v>
      </c>
      <c r="AU26" s="203">
        <f t="shared" si="4"/>
        <v>0</v>
      </c>
      <c r="AV26" s="203">
        <f t="shared" si="5"/>
        <v>65519</v>
      </c>
    </row>
    <row r="27" spans="1:48" s="163" customFormat="1" x14ac:dyDescent="0.2">
      <c r="A27" s="165">
        <v>900133836</v>
      </c>
      <c r="B27" s="166" t="s">
        <v>211</v>
      </c>
      <c r="C27" s="167">
        <v>44908</v>
      </c>
      <c r="D27" s="167">
        <v>44774</v>
      </c>
      <c r="E27" s="167">
        <v>44895</v>
      </c>
      <c r="F27" s="164">
        <v>138621559</v>
      </c>
      <c r="G27" s="164">
        <v>0</v>
      </c>
      <c r="H27" s="164">
        <v>0</v>
      </c>
      <c r="I27" s="164">
        <v>0</v>
      </c>
      <c r="J27" s="164">
        <v>130996447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3065963</v>
      </c>
      <c r="R27" s="164">
        <v>0</v>
      </c>
      <c r="S27" s="164">
        <v>921342</v>
      </c>
      <c r="T27" s="164">
        <v>643795</v>
      </c>
      <c r="U27" s="164">
        <v>0</v>
      </c>
      <c r="V27" s="164">
        <v>0</v>
      </c>
      <c r="W27" s="164">
        <v>2994012</v>
      </c>
      <c r="X27" s="155">
        <f t="shared" si="0"/>
        <v>0</v>
      </c>
      <c r="Y27" s="164">
        <v>0</v>
      </c>
      <c r="Z27" s="164">
        <v>0</v>
      </c>
      <c r="AA27" s="157">
        <f t="shared" si="1"/>
        <v>0</v>
      </c>
      <c r="AB27" s="155">
        <f t="shared" si="2"/>
        <v>138621559</v>
      </c>
      <c r="AC27" s="167" t="s">
        <v>41</v>
      </c>
      <c r="AD27" s="168">
        <v>8202</v>
      </c>
      <c r="AE27" s="167" t="s">
        <v>106</v>
      </c>
      <c r="AF27" s="168">
        <v>2</v>
      </c>
      <c r="AG27" s="167" t="s">
        <v>71</v>
      </c>
      <c r="AH27" s="170" t="s">
        <v>25</v>
      </c>
      <c r="AI27" s="167" t="s">
        <v>60</v>
      </c>
      <c r="AJ27" s="167">
        <v>43830</v>
      </c>
      <c r="AK27" s="170"/>
      <c r="AL27" s="164">
        <v>0</v>
      </c>
      <c r="AM27" s="164">
        <v>0</v>
      </c>
      <c r="AN27" s="164">
        <v>0</v>
      </c>
      <c r="AO27" s="164">
        <v>0</v>
      </c>
      <c r="AP27" s="164">
        <v>0</v>
      </c>
      <c r="AQ27" s="164">
        <v>0</v>
      </c>
      <c r="AR27" s="164">
        <v>131125439</v>
      </c>
      <c r="AS27" s="164">
        <v>194422</v>
      </c>
      <c r="AT27" s="203">
        <f t="shared" si="3"/>
        <v>134062410</v>
      </c>
      <c r="AU27" s="203">
        <f t="shared" si="4"/>
        <v>0</v>
      </c>
      <c r="AV27" s="203">
        <f t="shared" si="5"/>
        <v>921342</v>
      </c>
    </row>
    <row r="28" spans="1:48" s="163" customFormat="1" x14ac:dyDescent="0.2">
      <c r="A28" s="165">
        <v>830090073</v>
      </c>
      <c r="B28" s="166" t="s">
        <v>212</v>
      </c>
      <c r="C28" s="167">
        <v>44914</v>
      </c>
      <c r="D28" s="167">
        <v>41214</v>
      </c>
      <c r="E28" s="167">
        <v>44895</v>
      </c>
      <c r="F28" s="164">
        <v>2566256964</v>
      </c>
      <c r="G28" s="164">
        <v>101516</v>
      </c>
      <c r="H28" s="164">
        <v>0</v>
      </c>
      <c r="I28" s="164">
        <v>0</v>
      </c>
      <c r="J28" s="164">
        <v>1272563728</v>
      </c>
      <c r="K28" s="164">
        <v>0</v>
      </c>
      <c r="L28" s="164">
        <v>210706371</v>
      </c>
      <c r="M28" s="164">
        <v>27883901</v>
      </c>
      <c r="N28" s="164">
        <v>4168000</v>
      </c>
      <c r="O28" s="164">
        <v>0</v>
      </c>
      <c r="P28" s="164">
        <v>0</v>
      </c>
      <c r="Q28" s="164">
        <v>520975962</v>
      </c>
      <c r="R28" s="164">
        <v>0</v>
      </c>
      <c r="S28" s="164">
        <v>130123319</v>
      </c>
      <c r="T28" s="164">
        <v>65224982</v>
      </c>
      <c r="U28" s="164">
        <v>1878715</v>
      </c>
      <c r="V28" s="164">
        <v>60854724</v>
      </c>
      <c r="W28" s="164">
        <v>271775746</v>
      </c>
      <c r="X28" s="155">
        <f t="shared" si="0"/>
        <v>0</v>
      </c>
      <c r="Y28" s="164">
        <v>1309365</v>
      </c>
      <c r="Z28" s="164">
        <v>362347663</v>
      </c>
      <c r="AA28" s="157">
        <f t="shared" si="1"/>
        <v>363657028</v>
      </c>
      <c r="AB28" s="155">
        <f t="shared" si="2"/>
        <v>2202599936</v>
      </c>
      <c r="AC28" s="167" t="s">
        <v>55</v>
      </c>
      <c r="AD28" s="168">
        <v>8332</v>
      </c>
      <c r="AE28" s="167" t="s">
        <v>106</v>
      </c>
      <c r="AF28" s="168">
        <v>2</v>
      </c>
      <c r="AG28" s="167" t="s">
        <v>71</v>
      </c>
      <c r="AH28" s="170" t="s">
        <v>25</v>
      </c>
      <c r="AI28" s="167" t="s">
        <v>60</v>
      </c>
      <c r="AJ28" s="167"/>
      <c r="AK28" s="170"/>
      <c r="AL28" s="164">
        <v>0</v>
      </c>
      <c r="AM28" s="164">
        <v>0</v>
      </c>
      <c r="AN28" s="164">
        <v>0</v>
      </c>
      <c r="AO28" s="164">
        <v>0</v>
      </c>
      <c r="AP28" s="164">
        <v>0</v>
      </c>
      <c r="AQ28" s="164">
        <v>0</v>
      </c>
      <c r="AR28" s="164">
        <v>801355434</v>
      </c>
      <c r="AS28" s="164">
        <v>471365917</v>
      </c>
      <c r="AT28" s="203">
        <f t="shared" si="3"/>
        <v>1793641206</v>
      </c>
      <c r="AU28" s="203">
        <f t="shared" si="4"/>
        <v>242758272</v>
      </c>
      <c r="AV28" s="203">
        <f t="shared" si="5"/>
        <v>130123319</v>
      </c>
    </row>
    <row r="29" spans="1:48" s="163" customFormat="1" x14ac:dyDescent="0.2">
      <c r="A29" s="165">
        <v>804008792</v>
      </c>
      <c r="B29" s="166" t="s">
        <v>213</v>
      </c>
      <c r="C29" s="167">
        <v>44915</v>
      </c>
      <c r="D29" s="167">
        <v>44743</v>
      </c>
      <c r="E29" s="167">
        <v>44895</v>
      </c>
      <c r="F29" s="164">
        <v>3528000</v>
      </c>
      <c r="G29" s="164">
        <v>0</v>
      </c>
      <c r="H29" s="164">
        <v>0</v>
      </c>
      <c r="I29" s="164">
        <v>0</v>
      </c>
      <c r="J29" s="164">
        <v>1152000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2352000</v>
      </c>
      <c r="U29" s="164">
        <v>0</v>
      </c>
      <c r="V29" s="164">
        <v>0</v>
      </c>
      <c r="W29" s="164">
        <v>24000</v>
      </c>
      <c r="X29" s="155">
        <f t="shared" si="0"/>
        <v>0</v>
      </c>
      <c r="Y29" s="164">
        <v>0</v>
      </c>
      <c r="Z29" s="164">
        <v>0</v>
      </c>
      <c r="AA29" s="157">
        <f t="shared" si="1"/>
        <v>0</v>
      </c>
      <c r="AB29" s="155">
        <f t="shared" si="2"/>
        <v>3528000</v>
      </c>
      <c r="AC29" s="167" t="s">
        <v>19</v>
      </c>
      <c r="AD29" s="168">
        <v>8348</v>
      </c>
      <c r="AE29" s="167" t="s">
        <v>106</v>
      </c>
      <c r="AF29" s="168">
        <v>2</v>
      </c>
      <c r="AG29" s="167" t="s">
        <v>71</v>
      </c>
      <c r="AH29" s="170" t="s">
        <v>25</v>
      </c>
      <c r="AI29" s="167" t="s">
        <v>60</v>
      </c>
      <c r="AJ29" s="167">
        <v>43465</v>
      </c>
      <c r="AK29" s="170"/>
      <c r="AL29" s="164">
        <v>0</v>
      </c>
      <c r="AM29" s="164">
        <v>0</v>
      </c>
      <c r="AN29" s="164">
        <v>0</v>
      </c>
      <c r="AO29" s="164">
        <v>0</v>
      </c>
      <c r="AP29" s="164">
        <v>0</v>
      </c>
      <c r="AQ29" s="164">
        <v>0</v>
      </c>
      <c r="AR29" s="164">
        <v>1152000</v>
      </c>
      <c r="AS29" s="164">
        <v>0</v>
      </c>
      <c r="AT29" s="203">
        <f t="shared" si="3"/>
        <v>1152000</v>
      </c>
      <c r="AU29" s="203">
        <f t="shared" si="4"/>
        <v>0</v>
      </c>
      <c r="AV29" s="203">
        <f t="shared" si="5"/>
        <v>0</v>
      </c>
    </row>
    <row r="30" spans="1:48" s="163" customFormat="1" x14ac:dyDescent="0.2">
      <c r="A30" s="165">
        <v>892115009</v>
      </c>
      <c r="B30" s="166" t="s">
        <v>214</v>
      </c>
      <c r="C30" s="167">
        <v>44911</v>
      </c>
      <c r="D30" s="167">
        <v>41030</v>
      </c>
      <c r="E30" s="167">
        <v>44834</v>
      </c>
      <c r="F30" s="164">
        <v>3679303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0</v>
      </c>
      <c r="T30" s="164">
        <v>2039239</v>
      </c>
      <c r="U30" s="164">
        <v>0</v>
      </c>
      <c r="V30" s="164">
        <v>1640064</v>
      </c>
      <c r="W30" s="164">
        <v>0</v>
      </c>
      <c r="X30" s="155">
        <f t="shared" si="0"/>
        <v>0</v>
      </c>
      <c r="Y30" s="164">
        <v>0</v>
      </c>
      <c r="Z30" s="164">
        <v>0</v>
      </c>
      <c r="AA30" s="157">
        <f t="shared" si="1"/>
        <v>0</v>
      </c>
      <c r="AB30" s="155">
        <f t="shared" si="2"/>
        <v>3679303</v>
      </c>
      <c r="AC30" s="167" t="s">
        <v>56</v>
      </c>
      <c r="AD30" s="168">
        <v>8281</v>
      </c>
      <c r="AE30" s="167" t="s">
        <v>106</v>
      </c>
      <c r="AF30" s="168">
        <v>2</v>
      </c>
      <c r="AG30" s="167" t="s">
        <v>71</v>
      </c>
      <c r="AH30" s="170"/>
      <c r="AI30" s="167" t="s">
        <v>60</v>
      </c>
      <c r="AJ30" s="167"/>
      <c r="AK30" s="170"/>
      <c r="AL30" s="164">
        <v>0</v>
      </c>
      <c r="AM30" s="164">
        <v>0</v>
      </c>
      <c r="AN30" s="164">
        <v>0</v>
      </c>
      <c r="AO30" s="164">
        <v>0</v>
      </c>
      <c r="AP30" s="164">
        <v>0</v>
      </c>
      <c r="AQ30" s="164">
        <v>0</v>
      </c>
      <c r="AR30" s="164">
        <v>0</v>
      </c>
      <c r="AS30" s="164">
        <v>0</v>
      </c>
      <c r="AT30" s="203">
        <f t="shared" si="3"/>
        <v>0</v>
      </c>
      <c r="AU30" s="203">
        <f t="shared" si="4"/>
        <v>0</v>
      </c>
      <c r="AV30" s="203">
        <f t="shared" si="5"/>
        <v>0</v>
      </c>
    </row>
    <row r="31" spans="1:48" s="163" customFormat="1" x14ac:dyDescent="0.2">
      <c r="A31" s="165">
        <v>830507245</v>
      </c>
      <c r="B31" s="166" t="s">
        <v>215</v>
      </c>
      <c r="C31" s="167">
        <v>44909</v>
      </c>
      <c r="D31" s="167">
        <v>44470</v>
      </c>
      <c r="E31" s="167">
        <v>44865</v>
      </c>
      <c r="F31" s="164">
        <v>20319153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7857982</v>
      </c>
      <c r="U31" s="164">
        <v>0</v>
      </c>
      <c r="V31" s="164">
        <v>12460920</v>
      </c>
      <c r="W31" s="164">
        <v>251</v>
      </c>
      <c r="X31" s="155">
        <f t="shared" si="0"/>
        <v>0</v>
      </c>
      <c r="Y31" s="164">
        <v>0</v>
      </c>
      <c r="Z31" s="164">
        <v>0</v>
      </c>
      <c r="AA31" s="157">
        <f t="shared" si="1"/>
        <v>0</v>
      </c>
      <c r="AB31" s="155">
        <f t="shared" si="2"/>
        <v>20319153</v>
      </c>
      <c r="AC31" s="167" t="s">
        <v>19</v>
      </c>
      <c r="AD31" s="168">
        <v>8245</v>
      </c>
      <c r="AE31" s="167" t="s">
        <v>106</v>
      </c>
      <c r="AF31" s="168">
        <v>2</v>
      </c>
      <c r="AG31" s="167" t="s">
        <v>71</v>
      </c>
      <c r="AH31" s="170"/>
      <c r="AI31" s="167" t="s">
        <v>60</v>
      </c>
      <c r="AJ31" s="167"/>
      <c r="AK31" s="170"/>
      <c r="AL31" s="164">
        <v>0</v>
      </c>
      <c r="AM31" s="164">
        <v>0</v>
      </c>
      <c r="AN31" s="164">
        <v>0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  <c r="AT31" s="203">
        <f t="shared" si="3"/>
        <v>0</v>
      </c>
      <c r="AU31" s="203">
        <f t="shared" si="4"/>
        <v>0</v>
      </c>
      <c r="AV31" s="203">
        <f t="shared" si="5"/>
        <v>0</v>
      </c>
    </row>
    <row r="32" spans="1:48" s="163" customFormat="1" x14ac:dyDescent="0.2">
      <c r="A32" s="165">
        <v>800030924</v>
      </c>
      <c r="B32" s="166" t="s">
        <v>216</v>
      </c>
      <c r="C32" s="167">
        <v>44915</v>
      </c>
      <c r="D32" s="167">
        <v>44713</v>
      </c>
      <c r="E32" s="167">
        <v>44895</v>
      </c>
      <c r="F32" s="164">
        <v>4378974</v>
      </c>
      <c r="G32" s="164">
        <v>0</v>
      </c>
      <c r="H32" s="164">
        <v>0</v>
      </c>
      <c r="I32" s="164">
        <v>0</v>
      </c>
      <c r="J32" s="164">
        <v>2591376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  <c r="S32" s="164">
        <v>325944</v>
      </c>
      <c r="T32" s="164">
        <v>180472</v>
      </c>
      <c r="U32" s="164">
        <v>0</v>
      </c>
      <c r="V32" s="164">
        <v>331980</v>
      </c>
      <c r="W32" s="164">
        <v>949202</v>
      </c>
      <c r="X32" s="155">
        <f t="shared" si="0"/>
        <v>0</v>
      </c>
      <c r="Y32" s="164">
        <v>0</v>
      </c>
      <c r="Z32" s="164">
        <v>0</v>
      </c>
      <c r="AA32" s="157">
        <f t="shared" si="1"/>
        <v>0</v>
      </c>
      <c r="AB32" s="155">
        <f t="shared" si="2"/>
        <v>4378974</v>
      </c>
      <c r="AC32" s="167" t="s">
        <v>56</v>
      </c>
      <c r="AD32" s="168">
        <v>8354</v>
      </c>
      <c r="AE32" s="167" t="s">
        <v>106</v>
      </c>
      <c r="AF32" s="168">
        <v>2</v>
      </c>
      <c r="AG32" s="167" t="s">
        <v>71</v>
      </c>
      <c r="AH32" s="170" t="s">
        <v>25</v>
      </c>
      <c r="AI32" s="167" t="s">
        <v>60</v>
      </c>
      <c r="AJ32" s="167"/>
      <c r="AK32" s="170"/>
      <c r="AL32" s="164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2197166</v>
      </c>
      <c r="AS32" s="164">
        <v>394210</v>
      </c>
      <c r="AT32" s="203">
        <f t="shared" si="3"/>
        <v>2591376</v>
      </c>
      <c r="AU32" s="203">
        <f t="shared" si="4"/>
        <v>0</v>
      </c>
      <c r="AV32" s="203">
        <f t="shared" si="5"/>
        <v>325944</v>
      </c>
    </row>
    <row r="33" spans="1:48" s="163" customFormat="1" x14ac:dyDescent="0.2">
      <c r="A33" s="165">
        <v>860020094</v>
      </c>
      <c r="B33" s="166" t="s">
        <v>217</v>
      </c>
      <c r="C33" s="167">
        <v>44915</v>
      </c>
      <c r="D33" s="167">
        <v>43952</v>
      </c>
      <c r="E33" s="167">
        <v>44895</v>
      </c>
      <c r="F33" s="164">
        <v>860501818</v>
      </c>
      <c r="G33" s="164">
        <v>71612</v>
      </c>
      <c r="H33" s="164">
        <v>0</v>
      </c>
      <c r="I33" s="164">
        <v>0</v>
      </c>
      <c r="J33" s="164">
        <v>281560926</v>
      </c>
      <c r="K33" s="164">
        <v>76370</v>
      </c>
      <c r="L33" s="164">
        <v>0</v>
      </c>
      <c r="M33" s="164">
        <v>76360</v>
      </c>
      <c r="N33" s="164">
        <v>2264651</v>
      </c>
      <c r="O33" s="164">
        <v>0</v>
      </c>
      <c r="P33" s="164">
        <v>0</v>
      </c>
      <c r="Q33" s="164">
        <v>7416599</v>
      </c>
      <c r="R33" s="164">
        <v>0</v>
      </c>
      <c r="S33" s="164">
        <v>6296858</v>
      </c>
      <c r="T33" s="164">
        <v>414568371</v>
      </c>
      <c r="U33" s="164">
        <v>53199143</v>
      </c>
      <c r="V33" s="164">
        <v>34836914</v>
      </c>
      <c r="W33" s="164">
        <v>60134014</v>
      </c>
      <c r="X33" s="155">
        <f t="shared" si="0"/>
        <v>0</v>
      </c>
      <c r="Y33" s="164">
        <v>865802</v>
      </c>
      <c r="Z33" s="164">
        <v>0</v>
      </c>
      <c r="AA33" s="157">
        <f t="shared" si="1"/>
        <v>865802</v>
      </c>
      <c r="AB33" s="155">
        <f t="shared" si="2"/>
        <v>859636016</v>
      </c>
      <c r="AC33" s="167" t="s">
        <v>56</v>
      </c>
      <c r="AD33" s="168">
        <v>8345</v>
      </c>
      <c r="AE33" s="167" t="s">
        <v>106</v>
      </c>
      <c r="AF33" s="168">
        <v>2</v>
      </c>
      <c r="AG33" s="167" t="s">
        <v>71</v>
      </c>
      <c r="AH33" s="170" t="s">
        <v>25</v>
      </c>
      <c r="AI33" s="167" t="s">
        <v>60</v>
      </c>
      <c r="AJ33" s="167">
        <v>43465</v>
      </c>
      <c r="AK33" s="170"/>
      <c r="AL33" s="164">
        <v>0</v>
      </c>
      <c r="AM33" s="164">
        <v>0</v>
      </c>
      <c r="AN33" s="164">
        <v>0</v>
      </c>
      <c r="AO33" s="164">
        <v>0</v>
      </c>
      <c r="AP33" s="164">
        <v>0</v>
      </c>
      <c r="AQ33" s="164">
        <v>0</v>
      </c>
      <c r="AR33" s="164">
        <v>217242336</v>
      </c>
      <c r="AS33" s="164">
        <v>64393534</v>
      </c>
      <c r="AT33" s="203">
        <f t="shared" si="3"/>
        <v>289049137</v>
      </c>
      <c r="AU33" s="203">
        <f t="shared" si="4"/>
        <v>2417381</v>
      </c>
      <c r="AV33" s="203">
        <f t="shared" si="5"/>
        <v>6296858</v>
      </c>
    </row>
    <row r="34" spans="1:48" s="163" customFormat="1" x14ac:dyDescent="0.2">
      <c r="A34" s="165">
        <v>900095253</v>
      </c>
      <c r="B34" s="166" t="s">
        <v>218</v>
      </c>
      <c r="C34" s="167">
        <v>44914</v>
      </c>
      <c r="D34" s="167">
        <v>43831</v>
      </c>
      <c r="E34" s="167">
        <v>44895</v>
      </c>
      <c r="F34" s="164">
        <v>1430492900</v>
      </c>
      <c r="G34" s="164">
        <v>0</v>
      </c>
      <c r="H34" s="164">
        <v>0</v>
      </c>
      <c r="I34" s="164">
        <v>0</v>
      </c>
      <c r="J34" s="164">
        <v>1028988047</v>
      </c>
      <c r="K34" s="164">
        <v>0</v>
      </c>
      <c r="L34" s="164">
        <v>1787832</v>
      </c>
      <c r="M34" s="164">
        <v>0</v>
      </c>
      <c r="N34" s="164">
        <v>0</v>
      </c>
      <c r="O34" s="164">
        <v>0</v>
      </c>
      <c r="P34" s="164">
        <v>0</v>
      </c>
      <c r="Q34" s="164">
        <v>97232134</v>
      </c>
      <c r="R34" s="164">
        <v>0</v>
      </c>
      <c r="S34" s="164">
        <v>499344</v>
      </c>
      <c r="T34" s="164">
        <v>36848138</v>
      </c>
      <c r="U34" s="164">
        <v>36052879</v>
      </c>
      <c r="V34" s="164">
        <v>0</v>
      </c>
      <c r="W34" s="164">
        <v>229084526</v>
      </c>
      <c r="X34" s="155">
        <f t="shared" si="0"/>
        <v>0</v>
      </c>
      <c r="Y34" s="164">
        <v>0</v>
      </c>
      <c r="Z34" s="164">
        <v>0</v>
      </c>
      <c r="AA34" s="157">
        <f t="shared" si="1"/>
        <v>0</v>
      </c>
      <c r="AB34" s="155">
        <f t="shared" si="2"/>
        <v>1430492900</v>
      </c>
      <c r="AC34" s="167" t="s">
        <v>41</v>
      </c>
      <c r="AD34" s="168">
        <v>8337</v>
      </c>
      <c r="AE34" s="167" t="s">
        <v>106</v>
      </c>
      <c r="AF34" s="168">
        <v>2</v>
      </c>
      <c r="AG34" s="167" t="s">
        <v>71</v>
      </c>
      <c r="AH34" s="170" t="s">
        <v>25</v>
      </c>
      <c r="AI34" s="167" t="s">
        <v>60</v>
      </c>
      <c r="AJ34" s="167">
        <v>43830</v>
      </c>
      <c r="AK34" s="170" t="s">
        <v>176</v>
      </c>
      <c r="AL34" s="164">
        <v>0</v>
      </c>
      <c r="AM34" s="164">
        <v>0</v>
      </c>
      <c r="AN34" s="164">
        <v>0</v>
      </c>
      <c r="AO34" s="164">
        <v>0</v>
      </c>
      <c r="AP34" s="164">
        <v>0</v>
      </c>
      <c r="AQ34" s="164">
        <v>0</v>
      </c>
      <c r="AR34" s="164">
        <v>895360923</v>
      </c>
      <c r="AS34" s="164">
        <v>133627124</v>
      </c>
      <c r="AT34" s="203">
        <f t="shared" si="3"/>
        <v>1126220181</v>
      </c>
      <c r="AU34" s="203">
        <f t="shared" si="4"/>
        <v>1787832</v>
      </c>
      <c r="AV34" s="203">
        <f t="shared" si="5"/>
        <v>499344</v>
      </c>
    </row>
    <row r="35" spans="1:48" s="163" customFormat="1" x14ac:dyDescent="0.2">
      <c r="A35" s="165">
        <v>860037950</v>
      </c>
      <c r="B35" s="166" t="s">
        <v>219</v>
      </c>
      <c r="C35" s="167">
        <v>44917</v>
      </c>
      <c r="D35" s="167">
        <v>42430</v>
      </c>
      <c r="E35" s="167">
        <v>44895</v>
      </c>
      <c r="F35" s="164">
        <v>5970749908</v>
      </c>
      <c r="G35" s="164">
        <v>66074699</v>
      </c>
      <c r="H35" s="164">
        <v>5665569</v>
      </c>
      <c r="I35" s="164">
        <v>0</v>
      </c>
      <c r="J35" s="164">
        <v>2039076369</v>
      </c>
      <c r="K35" s="164">
        <v>87440299</v>
      </c>
      <c r="L35" s="164">
        <v>380656597</v>
      </c>
      <c r="M35" s="164">
        <v>435767589</v>
      </c>
      <c r="N35" s="164">
        <v>133879459</v>
      </c>
      <c r="O35" s="164">
        <v>0</v>
      </c>
      <c r="P35" s="164">
        <v>0</v>
      </c>
      <c r="Q35" s="164">
        <v>452718273</v>
      </c>
      <c r="R35" s="164">
        <v>0</v>
      </c>
      <c r="S35" s="164">
        <v>509507300</v>
      </c>
      <c r="T35" s="164">
        <v>676955078</v>
      </c>
      <c r="U35" s="164">
        <v>226128</v>
      </c>
      <c r="V35" s="164">
        <v>4834681</v>
      </c>
      <c r="W35" s="164">
        <v>1177947867</v>
      </c>
      <c r="X35" s="155">
        <f t="shared" si="0"/>
        <v>0</v>
      </c>
      <c r="Y35" s="164">
        <v>326259615</v>
      </c>
      <c r="Z35" s="164">
        <v>663366346</v>
      </c>
      <c r="AA35" s="157">
        <f t="shared" si="1"/>
        <v>989625961</v>
      </c>
      <c r="AB35" s="155">
        <f t="shared" si="2"/>
        <v>4981123947</v>
      </c>
      <c r="AC35" s="167" t="s">
        <v>55</v>
      </c>
      <c r="AD35" s="168">
        <v>8378</v>
      </c>
      <c r="AE35" s="167" t="s">
        <v>106</v>
      </c>
      <c r="AF35" s="168">
        <v>2</v>
      </c>
      <c r="AG35" s="167" t="s">
        <v>71</v>
      </c>
      <c r="AH35" s="170" t="s">
        <v>25</v>
      </c>
      <c r="AI35" s="167" t="s">
        <v>60</v>
      </c>
      <c r="AJ35" s="167">
        <v>42369</v>
      </c>
      <c r="AK35" s="170"/>
      <c r="AL35" s="164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4">
        <v>0</v>
      </c>
      <c r="AS35" s="164">
        <v>0</v>
      </c>
      <c r="AT35" s="203">
        <f t="shared" si="3"/>
        <v>2557869341</v>
      </c>
      <c r="AU35" s="203">
        <f t="shared" si="4"/>
        <v>1043409513</v>
      </c>
      <c r="AV35" s="203">
        <f t="shared" si="5"/>
        <v>509507300</v>
      </c>
    </row>
    <row r="36" spans="1:48" s="163" customFormat="1" x14ac:dyDescent="0.2">
      <c r="A36" s="165">
        <v>900165663</v>
      </c>
      <c r="B36" s="166" t="s">
        <v>220</v>
      </c>
      <c r="C36" s="167">
        <v>44911</v>
      </c>
      <c r="D36" s="167">
        <v>44743</v>
      </c>
      <c r="E36" s="167">
        <v>44895</v>
      </c>
      <c r="F36" s="164">
        <v>40013518</v>
      </c>
      <c r="G36" s="164">
        <v>0</v>
      </c>
      <c r="H36" s="164">
        <v>0</v>
      </c>
      <c r="I36" s="164">
        <v>0</v>
      </c>
      <c r="J36" s="164">
        <v>18961938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4">
        <v>13157600</v>
      </c>
      <c r="V36" s="164">
        <v>768300</v>
      </c>
      <c r="W36" s="164">
        <v>7125680</v>
      </c>
      <c r="X36" s="155">
        <f t="shared" si="0"/>
        <v>0</v>
      </c>
      <c r="Y36" s="164">
        <v>0</v>
      </c>
      <c r="Z36" s="164">
        <v>0</v>
      </c>
      <c r="AA36" s="157">
        <f t="shared" si="1"/>
        <v>0</v>
      </c>
      <c r="AB36" s="155">
        <f t="shared" si="2"/>
        <v>40013518</v>
      </c>
      <c r="AC36" s="167" t="s">
        <v>19</v>
      </c>
      <c r="AD36" s="168">
        <v>8275</v>
      </c>
      <c r="AE36" s="167" t="s">
        <v>106</v>
      </c>
      <c r="AF36" s="168">
        <v>2</v>
      </c>
      <c r="AG36" s="167" t="s">
        <v>71</v>
      </c>
      <c r="AH36" s="170"/>
      <c r="AI36" s="167" t="s">
        <v>60</v>
      </c>
      <c r="AJ36" s="167">
        <v>44561</v>
      </c>
      <c r="AK36" s="170" t="s">
        <v>176</v>
      </c>
      <c r="AL36" s="164">
        <v>0</v>
      </c>
      <c r="AM36" s="164">
        <v>0</v>
      </c>
      <c r="AN36" s="164">
        <v>0</v>
      </c>
      <c r="AO36" s="164">
        <v>0</v>
      </c>
      <c r="AP36" s="164">
        <v>0</v>
      </c>
      <c r="AQ36" s="164">
        <v>0</v>
      </c>
      <c r="AR36" s="164">
        <v>18863938</v>
      </c>
      <c r="AS36" s="164">
        <v>98000</v>
      </c>
      <c r="AT36" s="203">
        <f t="shared" si="3"/>
        <v>18961938</v>
      </c>
      <c r="AU36" s="203">
        <f t="shared" si="4"/>
        <v>0</v>
      </c>
      <c r="AV36" s="203">
        <f t="shared" si="5"/>
        <v>0</v>
      </c>
    </row>
    <row r="37" spans="1:48" s="163" customFormat="1" x14ac:dyDescent="0.2">
      <c r="A37" s="165">
        <v>891200528</v>
      </c>
      <c r="B37" s="166" t="s">
        <v>221</v>
      </c>
      <c r="C37" s="167">
        <v>44921</v>
      </c>
      <c r="D37" s="167">
        <v>43435</v>
      </c>
      <c r="E37" s="167">
        <v>44895</v>
      </c>
      <c r="F37" s="164">
        <v>1569316236</v>
      </c>
      <c r="G37" s="164">
        <v>0</v>
      </c>
      <c r="H37" s="164">
        <v>0</v>
      </c>
      <c r="I37" s="164">
        <v>0</v>
      </c>
      <c r="J37" s="164">
        <v>776487883</v>
      </c>
      <c r="K37" s="164">
        <v>12729600</v>
      </c>
      <c r="L37" s="164">
        <v>8941709</v>
      </c>
      <c r="M37" s="164">
        <v>35945128</v>
      </c>
      <c r="N37" s="164">
        <v>8524900</v>
      </c>
      <c r="O37" s="164">
        <v>0</v>
      </c>
      <c r="P37" s="164">
        <v>0</v>
      </c>
      <c r="Q37" s="164">
        <v>132412630</v>
      </c>
      <c r="R37" s="164">
        <v>0</v>
      </c>
      <c r="S37" s="164">
        <v>346292922</v>
      </c>
      <c r="T37" s="164">
        <v>131487828</v>
      </c>
      <c r="U37" s="164">
        <v>193595</v>
      </c>
      <c r="V37" s="164">
        <v>1555200</v>
      </c>
      <c r="W37" s="164">
        <v>114744841</v>
      </c>
      <c r="X37" s="155">
        <f t="shared" si="0"/>
        <v>0</v>
      </c>
      <c r="Y37" s="164">
        <v>163495330</v>
      </c>
      <c r="Z37" s="164">
        <v>0</v>
      </c>
      <c r="AA37" s="157">
        <f t="shared" si="1"/>
        <v>163495330</v>
      </c>
      <c r="AB37" s="155">
        <f t="shared" si="2"/>
        <v>1405820906</v>
      </c>
      <c r="AC37" s="167" t="s">
        <v>56</v>
      </c>
      <c r="AD37" s="168">
        <v>8412</v>
      </c>
      <c r="AE37" s="167" t="s">
        <v>106</v>
      </c>
      <c r="AF37" s="168">
        <v>2</v>
      </c>
      <c r="AG37" s="167" t="s">
        <v>71</v>
      </c>
      <c r="AH37" s="170" t="s">
        <v>25</v>
      </c>
      <c r="AI37" s="167" t="s">
        <v>60</v>
      </c>
      <c r="AJ37" s="167"/>
      <c r="AK37" s="170"/>
      <c r="AL37" s="164">
        <v>0</v>
      </c>
      <c r="AM37" s="164">
        <v>0</v>
      </c>
      <c r="AN37" s="164">
        <v>0</v>
      </c>
      <c r="AO37" s="164">
        <v>0</v>
      </c>
      <c r="AP37" s="164">
        <v>0</v>
      </c>
      <c r="AQ37" s="164">
        <v>0</v>
      </c>
      <c r="AR37" s="164">
        <v>743836514</v>
      </c>
      <c r="AS37" s="164">
        <v>32651380</v>
      </c>
      <c r="AT37" s="203">
        <f t="shared" si="3"/>
        <v>908900513</v>
      </c>
      <c r="AU37" s="203">
        <f t="shared" si="4"/>
        <v>66141337</v>
      </c>
      <c r="AV37" s="203">
        <f t="shared" si="5"/>
        <v>346292922</v>
      </c>
    </row>
    <row r="38" spans="1:48" s="163" customFormat="1" x14ac:dyDescent="0.2">
      <c r="A38" s="165">
        <v>820002928</v>
      </c>
      <c r="B38" s="166" t="s">
        <v>222</v>
      </c>
      <c r="C38" s="167">
        <v>44904</v>
      </c>
      <c r="D38" s="167">
        <v>44470</v>
      </c>
      <c r="E38" s="167">
        <v>44895</v>
      </c>
      <c r="F38" s="164">
        <v>177786624</v>
      </c>
      <c r="G38" s="164">
        <v>2696130</v>
      </c>
      <c r="H38" s="164">
        <v>0</v>
      </c>
      <c r="I38" s="164">
        <v>0</v>
      </c>
      <c r="J38" s="164">
        <v>70431090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v>0</v>
      </c>
      <c r="Q38" s="164">
        <v>37356407</v>
      </c>
      <c r="R38" s="164">
        <v>0</v>
      </c>
      <c r="S38" s="164">
        <v>2476922</v>
      </c>
      <c r="T38" s="164">
        <v>36247283</v>
      </c>
      <c r="U38" s="164">
        <v>0</v>
      </c>
      <c r="V38" s="164">
        <v>0</v>
      </c>
      <c r="W38" s="164">
        <v>28578792</v>
      </c>
      <c r="X38" s="155">
        <f t="shared" si="0"/>
        <v>0</v>
      </c>
      <c r="Y38" s="164">
        <v>0</v>
      </c>
      <c r="Z38" s="164">
        <v>0</v>
      </c>
      <c r="AA38" s="157">
        <f t="shared" si="1"/>
        <v>0</v>
      </c>
      <c r="AB38" s="155">
        <f t="shared" si="2"/>
        <v>177786624</v>
      </c>
      <c r="AC38" s="167" t="s">
        <v>19</v>
      </c>
      <c r="AD38" s="168">
        <v>8117</v>
      </c>
      <c r="AE38" s="167" t="s">
        <v>106</v>
      </c>
      <c r="AF38" s="168">
        <v>2</v>
      </c>
      <c r="AG38" s="167" t="s">
        <v>71</v>
      </c>
      <c r="AH38" s="170" t="s">
        <v>25</v>
      </c>
      <c r="AI38" s="167" t="s">
        <v>60</v>
      </c>
      <c r="AJ38" s="167"/>
      <c r="AK38" s="170" t="s">
        <v>176</v>
      </c>
      <c r="AL38" s="164">
        <v>0</v>
      </c>
      <c r="AM38" s="164">
        <v>0</v>
      </c>
      <c r="AN38" s="164">
        <v>0</v>
      </c>
      <c r="AO38" s="164">
        <v>0</v>
      </c>
      <c r="AP38" s="164">
        <v>0</v>
      </c>
      <c r="AQ38" s="164">
        <v>0</v>
      </c>
      <c r="AR38" s="164">
        <v>50630509</v>
      </c>
      <c r="AS38" s="164">
        <v>22496711</v>
      </c>
      <c r="AT38" s="203">
        <f t="shared" si="3"/>
        <v>110483627</v>
      </c>
      <c r="AU38" s="203">
        <f t="shared" si="4"/>
        <v>0</v>
      </c>
      <c r="AV38" s="203">
        <f t="shared" si="5"/>
        <v>2476922</v>
      </c>
    </row>
    <row r="39" spans="1:48" s="163" customFormat="1" x14ac:dyDescent="0.2">
      <c r="A39" s="165">
        <v>900213617</v>
      </c>
      <c r="B39" s="166" t="s">
        <v>223</v>
      </c>
      <c r="C39" s="167">
        <v>44910</v>
      </c>
      <c r="D39" s="167">
        <v>42401</v>
      </c>
      <c r="E39" s="167">
        <v>44895</v>
      </c>
      <c r="F39" s="164">
        <v>4574864894</v>
      </c>
      <c r="G39" s="164">
        <v>74885915</v>
      </c>
      <c r="H39" s="164">
        <v>0</v>
      </c>
      <c r="I39" s="164">
        <v>0</v>
      </c>
      <c r="J39" s="164">
        <v>2202934793</v>
      </c>
      <c r="K39" s="164">
        <v>458214</v>
      </c>
      <c r="L39" s="164">
        <v>4911550</v>
      </c>
      <c r="M39" s="164">
        <v>40652982</v>
      </c>
      <c r="N39" s="164">
        <v>58949280</v>
      </c>
      <c r="O39" s="164">
        <v>0</v>
      </c>
      <c r="P39" s="164">
        <v>65200</v>
      </c>
      <c r="Q39" s="164">
        <v>462896970</v>
      </c>
      <c r="R39" s="164">
        <v>0</v>
      </c>
      <c r="S39" s="164">
        <v>359358731</v>
      </c>
      <c r="T39" s="164">
        <v>249494852</v>
      </c>
      <c r="U39" s="164">
        <v>1066866</v>
      </c>
      <c r="V39" s="164">
        <v>237445013</v>
      </c>
      <c r="W39" s="164">
        <v>881744528</v>
      </c>
      <c r="X39" s="155">
        <f t="shared" si="0"/>
        <v>0</v>
      </c>
      <c r="Y39" s="164">
        <v>0</v>
      </c>
      <c r="Z39" s="164">
        <v>0</v>
      </c>
      <c r="AA39" s="157">
        <f t="shared" si="1"/>
        <v>0</v>
      </c>
      <c r="AB39" s="155">
        <f t="shared" si="2"/>
        <v>4574864894</v>
      </c>
      <c r="AC39" s="167" t="s">
        <v>55</v>
      </c>
      <c r="AD39" s="168">
        <v>8259</v>
      </c>
      <c r="AE39" s="167" t="s">
        <v>106</v>
      </c>
      <c r="AF39" s="168">
        <v>2</v>
      </c>
      <c r="AG39" s="167" t="s">
        <v>71</v>
      </c>
      <c r="AH39" s="170" t="s">
        <v>25</v>
      </c>
      <c r="AI39" s="167" t="s">
        <v>60</v>
      </c>
      <c r="AJ39" s="167"/>
      <c r="AK39" s="170" t="s">
        <v>176</v>
      </c>
      <c r="AL39" s="164">
        <v>0</v>
      </c>
      <c r="AM39" s="164">
        <v>0</v>
      </c>
      <c r="AN39" s="164">
        <v>65200</v>
      </c>
      <c r="AO39" s="164">
        <v>0</v>
      </c>
      <c r="AP39" s="164">
        <v>0</v>
      </c>
      <c r="AQ39" s="164">
        <v>0</v>
      </c>
      <c r="AR39" s="164">
        <v>1423709092</v>
      </c>
      <c r="AS39" s="164">
        <v>854182216</v>
      </c>
      <c r="AT39" s="203">
        <f t="shared" si="3"/>
        <v>2740782878</v>
      </c>
      <c r="AU39" s="203">
        <f t="shared" si="4"/>
        <v>104972026</v>
      </c>
      <c r="AV39" s="203">
        <f t="shared" si="5"/>
        <v>359358731</v>
      </c>
    </row>
    <row r="40" spans="1:48" s="163" customFormat="1" x14ac:dyDescent="0.2">
      <c r="A40" s="165">
        <v>900417889</v>
      </c>
      <c r="B40" s="166" t="s">
        <v>224</v>
      </c>
      <c r="C40" s="167">
        <v>44925</v>
      </c>
      <c r="D40" s="167">
        <v>44287</v>
      </c>
      <c r="E40" s="167">
        <v>44895</v>
      </c>
      <c r="F40" s="164">
        <v>12135600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6245200</v>
      </c>
      <c r="R40" s="164">
        <v>0</v>
      </c>
      <c r="S40" s="164">
        <v>0</v>
      </c>
      <c r="T40" s="164">
        <v>5230400</v>
      </c>
      <c r="U40" s="164">
        <v>0</v>
      </c>
      <c r="V40" s="164">
        <v>0</v>
      </c>
      <c r="W40" s="164">
        <v>660000</v>
      </c>
      <c r="X40" s="155">
        <f t="shared" si="0"/>
        <v>0</v>
      </c>
      <c r="Y40" s="164">
        <v>0</v>
      </c>
      <c r="Z40" s="164">
        <v>0</v>
      </c>
      <c r="AA40" s="157">
        <f t="shared" si="1"/>
        <v>0</v>
      </c>
      <c r="AB40" s="155">
        <f t="shared" si="2"/>
        <v>12135600</v>
      </c>
      <c r="AC40" s="167" t="s">
        <v>19</v>
      </c>
      <c r="AD40" s="168">
        <v>8482</v>
      </c>
      <c r="AE40" s="167" t="s">
        <v>106</v>
      </c>
      <c r="AF40" s="168">
        <v>2</v>
      </c>
      <c r="AG40" s="167" t="s">
        <v>71</v>
      </c>
      <c r="AH40" s="170" t="s">
        <v>25</v>
      </c>
      <c r="AI40" s="167" t="s">
        <v>60</v>
      </c>
      <c r="AJ40" s="167"/>
      <c r="AK40" s="170"/>
      <c r="AL40" s="164">
        <v>0</v>
      </c>
      <c r="AM40" s="164">
        <v>0</v>
      </c>
      <c r="AN40" s="164">
        <v>0</v>
      </c>
      <c r="AO40" s="164">
        <v>0</v>
      </c>
      <c r="AP40" s="164">
        <v>0</v>
      </c>
      <c r="AQ40" s="164">
        <v>0</v>
      </c>
      <c r="AR40" s="164">
        <v>0</v>
      </c>
      <c r="AS40" s="164">
        <v>0</v>
      </c>
      <c r="AT40" s="203">
        <f t="shared" si="3"/>
        <v>6245200</v>
      </c>
      <c r="AU40" s="203">
        <f t="shared" si="4"/>
        <v>0</v>
      </c>
      <c r="AV40" s="203">
        <f t="shared" si="5"/>
        <v>0</v>
      </c>
    </row>
    <row r="41" spans="1:48" s="163" customFormat="1" x14ac:dyDescent="0.2">
      <c r="A41" s="165">
        <v>811019499</v>
      </c>
      <c r="B41" s="166" t="s">
        <v>226</v>
      </c>
      <c r="C41" s="167">
        <v>44908</v>
      </c>
      <c r="D41" s="167">
        <v>43282</v>
      </c>
      <c r="E41" s="167">
        <v>44804</v>
      </c>
      <c r="F41" s="164">
        <v>2552502</v>
      </c>
      <c r="G41" s="164">
        <v>0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64">
        <v>30000</v>
      </c>
      <c r="T41" s="164">
        <v>2500000</v>
      </c>
      <c r="U41" s="164">
        <v>0</v>
      </c>
      <c r="V41" s="164">
        <v>0</v>
      </c>
      <c r="W41" s="164">
        <v>22502</v>
      </c>
      <c r="X41" s="155">
        <f t="shared" si="0"/>
        <v>0</v>
      </c>
      <c r="Y41" s="164">
        <v>0</v>
      </c>
      <c r="Z41" s="164">
        <v>0</v>
      </c>
      <c r="AA41" s="157">
        <f t="shared" si="1"/>
        <v>0</v>
      </c>
      <c r="AB41" s="155">
        <f t="shared" si="2"/>
        <v>2552502</v>
      </c>
      <c r="AC41" s="167" t="s">
        <v>19</v>
      </c>
      <c r="AD41" s="168">
        <v>8208</v>
      </c>
      <c r="AE41" s="167" t="s">
        <v>106</v>
      </c>
      <c r="AF41" s="168">
        <v>2</v>
      </c>
      <c r="AG41" s="170" t="s">
        <v>71</v>
      </c>
      <c r="AH41" s="170" t="s">
        <v>61</v>
      </c>
      <c r="AI41" s="167" t="s">
        <v>60</v>
      </c>
      <c r="AJ41" s="167"/>
      <c r="AK41" s="170"/>
      <c r="AL41" s="164">
        <v>0</v>
      </c>
      <c r="AM41" s="164">
        <v>0</v>
      </c>
      <c r="AN41" s="164">
        <v>0</v>
      </c>
      <c r="AO41" s="164">
        <v>0</v>
      </c>
      <c r="AP41" s="164">
        <v>0</v>
      </c>
      <c r="AQ41" s="164">
        <v>0</v>
      </c>
      <c r="AR41" s="164">
        <v>0</v>
      </c>
      <c r="AS41" s="164">
        <v>0</v>
      </c>
      <c r="AT41" s="203">
        <f t="shared" si="3"/>
        <v>0</v>
      </c>
      <c r="AU41" s="203">
        <f t="shared" si="4"/>
        <v>0</v>
      </c>
      <c r="AV41" s="203">
        <f t="shared" si="5"/>
        <v>30000</v>
      </c>
    </row>
    <row r="42" spans="1:48" s="163" customFormat="1" x14ac:dyDescent="0.2">
      <c r="A42" s="165">
        <v>901223046</v>
      </c>
      <c r="B42" s="166" t="s">
        <v>227</v>
      </c>
      <c r="C42" s="167">
        <v>44909</v>
      </c>
      <c r="D42" s="167">
        <v>44743</v>
      </c>
      <c r="E42" s="167">
        <v>44895</v>
      </c>
      <c r="F42" s="164">
        <v>3006293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2925347</v>
      </c>
      <c r="T42" s="164">
        <v>0</v>
      </c>
      <c r="U42" s="164">
        <v>0</v>
      </c>
      <c r="V42" s="164">
        <v>0</v>
      </c>
      <c r="W42" s="164">
        <v>80946</v>
      </c>
      <c r="X42" s="155">
        <f t="shared" si="0"/>
        <v>0</v>
      </c>
      <c r="Y42" s="164">
        <v>0</v>
      </c>
      <c r="Z42" s="164">
        <v>0</v>
      </c>
      <c r="AA42" s="157">
        <f t="shared" si="1"/>
        <v>0</v>
      </c>
      <c r="AB42" s="155">
        <f t="shared" si="2"/>
        <v>3006293</v>
      </c>
      <c r="AC42" s="167" t="s">
        <v>19</v>
      </c>
      <c r="AD42" s="168">
        <v>8223</v>
      </c>
      <c r="AE42" s="167" t="s">
        <v>106</v>
      </c>
      <c r="AF42" s="168">
        <v>2</v>
      </c>
      <c r="AG42" s="167" t="s">
        <v>71</v>
      </c>
      <c r="AH42" s="167" t="s">
        <v>25</v>
      </c>
      <c r="AI42" s="167" t="s">
        <v>60</v>
      </c>
      <c r="AJ42" s="167"/>
      <c r="AK42" s="167"/>
      <c r="AL42" s="164">
        <v>0</v>
      </c>
      <c r="AM42" s="164">
        <v>0</v>
      </c>
      <c r="AN42" s="164">
        <v>0</v>
      </c>
      <c r="AO42" s="164">
        <v>0</v>
      </c>
      <c r="AP42" s="164">
        <v>0</v>
      </c>
      <c r="AQ42" s="164">
        <v>0</v>
      </c>
      <c r="AR42" s="164">
        <v>0</v>
      </c>
      <c r="AS42" s="164">
        <v>0</v>
      </c>
      <c r="AT42" s="203">
        <f t="shared" si="3"/>
        <v>0</v>
      </c>
      <c r="AU42" s="203">
        <f t="shared" si="4"/>
        <v>0</v>
      </c>
      <c r="AV42" s="203">
        <f t="shared" si="5"/>
        <v>2925347</v>
      </c>
    </row>
    <row r="43" spans="1:48" s="163" customFormat="1" x14ac:dyDescent="0.2">
      <c r="A43" s="172">
        <v>900319336</v>
      </c>
      <c r="B43" s="173" t="s">
        <v>228</v>
      </c>
      <c r="C43" s="167">
        <v>44909</v>
      </c>
      <c r="D43" s="167">
        <v>44440</v>
      </c>
      <c r="E43" s="167">
        <v>44895</v>
      </c>
      <c r="F43" s="164">
        <v>356589045</v>
      </c>
      <c r="G43" s="164">
        <v>0</v>
      </c>
      <c r="H43" s="164">
        <v>0</v>
      </c>
      <c r="I43" s="164">
        <v>0</v>
      </c>
      <c r="J43" s="164">
        <v>15413727</v>
      </c>
      <c r="K43" s="164">
        <v>0</v>
      </c>
      <c r="L43" s="164">
        <v>0</v>
      </c>
      <c r="M43" s="164">
        <v>1358264</v>
      </c>
      <c r="N43" s="164">
        <v>0</v>
      </c>
      <c r="O43" s="164">
        <v>0</v>
      </c>
      <c r="P43" s="164">
        <v>0</v>
      </c>
      <c r="Q43" s="164">
        <v>123778380</v>
      </c>
      <c r="R43" s="164">
        <v>0</v>
      </c>
      <c r="S43" s="164">
        <v>22667312</v>
      </c>
      <c r="T43" s="164">
        <v>6186400</v>
      </c>
      <c r="U43" s="164">
        <v>0</v>
      </c>
      <c r="V43" s="164">
        <v>57434911</v>
      </c>
      <c r="W43" s="164">
        <v>129750051</v>
      </c>
      <c r="X43" s="155">
        <f t="shared" si="0"/>
        <v>0</v>
      </c>
      <c r="Y43" s="164">
        <v>0</v>
      </c>
      <c r="Z43" s="164">
        <v>0</v>
      </c>
      <c r="AA43" s="157">
        <f t="shared" si="1"/>
        <v>0</v>
      </c>
      <c r="AB43" s="155">
        <f t="shared" si="2"/>
        <v>356589045</v>
      </c>
      <c r="AC43" s="167" t="s">
        <v>19</v>
      </c>
      <c r="AD43" s="168">
        <v>8227</v>
      </c>
      <c r="AE43" s="167" t="s">
        <v>106</v>
      </c>
      <c r="AF43" s="168">
        <v>2</v>
      </c>
      <c r="AG43" s="170" t="s">
        <v>71</v>
      </c>
      <c r="AH43" s="170" t="s">
        <v>25</v>
      </c>
      <c r="AI43" s="167" t="s">
        <v>60</v>
      </c>
      <c r="AJ43" s="167"/>
      <c r="AK43" s="170"/>
      <c r="AL43" s="164">
        <v>0</v>
      </c>
      <c r="AM43" s="164">
        <v>0</v>
      </c>
      <c r="AN43" s="164">
        <v>0</v>
      </c>
      <c r="AO43" s="164">
        <v>0</v>
      </c>
      <c r="AP43" s="164">
        <v>0</v>
      </c>
      <c r="AQ43" s="164">
        <v>0</v>
      </c>
      <c r="AR43" s="164">
        <v>15883125</v>
      </c>
      <c r="AS43" s="164">
        <v>198550</v>
      </c>
      <c r="AT43" s="203">
        <f t="shared" si="3"/>
        <v>139192107</v>
      </c>
      <c r="AU43" s="203">
        <f t="shared" si="4"/>
        <v>1358264</v>
      </c>
      <c r="AV43" s="203">
        <f t="shared" si="5"/>
        <v>22667312</v>
      </c>
    </row>
    <row r="44" spans="1:48" s="163" customFormat="1" x14ac:dyDescent="0.2">
      <c r="A44" s="165">
        <v>900457796</v>
      </c>
      <c r="B44" s="166" t="s">
        <v>229</v>
      </c>
      <c r="C44" s="167">
        <v>44910</v>
      </c>
      <c r="D44" s="167">
        <v>44593</v>
      </c>
      <c r="E44" s="167">
        <v>44865</v>
      </c>
      <c r="F44" s="164">
        <v>20944600</v>
      </c>
      <c r="G44" s="164">
        <v>0</v>
      </c>
      <c r="H44" s="164">
        <v>0</v>
      </c>
      <c r="I44" s="164">
        <v>0</v>
      </c>
      <c r="J44" s="164">
        <v>2298760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3256000</v>
      </c>
      <c r="R44" s="164">
        <v>0</v>
      </c>
      <c r="S44" s="164">
        <v>211600</v>
      </c>
      <c r="T44" s="164">
        <v>2538000</v>
      </c>
      <c r="U44" s="164">
        <v>0</v>
      </c>
      <c r="V44" s="164">
        <v>0</v>
      </c>
      <c r="W44" s="164">
        <v>12640240</v>
      </c>
      <c r="X44" s="155">
        <f t="shared" si="0"/>
        <v>0</v>
      </c>
      <c r="Y44" s="164">
        <v>0</v>
      </c>
      <c r="Z44" s="164">
        <v>0</v>
      </c>
      <c r="AA44" s="157">
        <f t="shared" si="1"/>
        <v>0</v>
      </c>
      <c r="AB44" s="155">
        <f t="shared" si="2"/>
        <v>20944600</v>
      </c>
      <c r="AC44" s="167" t="s">
        <v>19</v>
      </c>
      <c r="AD44" s="168">
        <v>8250</v>
      </c>
      <c r="AE44" s="167" t="s">
        <v>106</v>
      </c>
      <c r="AF44" s="168">
        <v>2</v>
      </c>
      <c r="AG44" s="167" t="s">
        <v>71</v>
      </c>
      <c r="AH44" s="170" t="s">
        <v>25</v>
      </c>
      <c r="AI44" s="167" t="s">
        <v>60</v>
      </c>
      <c r="AJ44" s="167"/>
      <c r="AK44" s="170"/>
      <c r="AL44" s="164">
        <v>0</v>
      </c>
      <c r="AM44" s="164">
        <v>0</v>
      </c>
      <c r="AN44" s="164">
        <v>0</v>
      </c>
      <c r="AO44" s="164">
        <v>0</v>
      </c>
      <c r="AP44" s="164">
        <v>0</v>
      </c>
      <c r="AQ44" s="164">
        <v>0</v>
      </c>
      <c r="AR44" s="164">
        <v>0</v>
      </c>
      <c r="AS44" s="164">
        <v>2298760</v>
      </c>
      <c r="AT44" s="203">
        <f t="shared" si="3"/>
        <v>5554760</v>
      </c>
      <c r="AU44" s="203">
        <f t="shared" si="4"/>
        <v>0</v>
      </c>
      <c r="AV44" s="203">
        <f t="shared" si="5"/>
        <v>211600</v>
      </c>
    </row>
    <row r="45" spans="1:48" s="163" customFormat="1" x14ac:dyDescent="0.2">
      <c r="A45" s="165">
        <v>900145767</v>
      </c>
      <c r="B45" s="166" t="s">
        <v>230</v>
      </c>
      <c r="C45" s="167">
        <v>44911</v>
      </c>
      <c r="D45" s="167">
        <v>41852</v>
      </c>
      <c r="E45" s="167">
        <v>44895</v>
      </c>
      <c r="F45" s="164">
        <v>25807878</v>
      </c>
      <c r="G45" s="164">
        <v>0</v>
      </c>
      <c r="H45" s="164">
        <v>0</v>
      </c>
      <c r="I45" s="164">
        <v>0</v>
      </c>
      <c r="J45" s="164">
        <v>555685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164">
        <v>0</v>
      </c>
      <c r="R45" s="164">
        <v>0</v>
      </c>
      <c r="S45" s="164">
        <v>1937003</v>
      </c>
      <c r="T45" s="164">
        <v>1817900</v>
      </c>
      <c r="U45" s="164">
        <v>0</v>
      </c>
      <c r="V45" s="164">
        <v>17781917</v>
      </c>
      <c r="W45" s="164">
        <v>3715373</v>
      </c>
      <c r="X45" s="155">
        <f t="shared" si="0"/>
        <v>0</v>
      </c>
      <c r="Y45" s="164">
        <v>0</v>
      </c>
      <c r="Z45" s="164">
        <v>0</v>
      </c>
      <c r="AA45" s="157">
        <f t="shared" si="1"/>
        <v>0</v>
      </c>
      <c r="AB45" s="155">
        <f t="shared" si="2"/>
        <v>25807878</v>
      </c>
      <c r="AC45" s="167" t="s">
        <v>56</v>
      </c>
      <c r="AD45" s="168">
        <v>8290</v>
      </c>
      <c r="AE45" s="167" t="s">
        <v>106</v>
      </c>
      <c r="AF45" s="168">
        <v>2</v>
      </c>
      <c r="AG45" s="170" t="s">
        <v>71</v>
      </c>
      <c r="AH45" s="170" t="s">
        <v>25</v>
      </c>
      <c r="AI45" s="167" t="s">
        <v>60</v>
      </c>
      <c r="AJ45" s="167"/>
      <c r="AK45" s="170"/>
      <c r="AL45" s="164">
        <v>0</v>
      </c>
      <c r="AM45" s="164">
        <v>0</v>
      </c>
      <c r="AN45" s="164">
        <v>0</v>
      </c>
      <c r="AO45" s="164">
        <v>0</v>
      </c>
      <c r="AP45" s="164">
        <v>0</v>
      </c>
      <c r="AQ45" s="164">
        <v>0</v>
      </c>
      <c r="AR45" s="164">
        <v>555865</v>
      </c>
      <c r="AS45" s="164">
        <v>0</v>
      </c>
      <c r="AT45" s="203">
        <f t="shared" si="3"/>
        <v>555685</v>
      </c>
      <c r="AU45" s="203">
        <f t="shared" si="4"/>
        <v>0</v>
      </c>
      <c r="AV45" s="203">
        <f t="shared" si="5"/>
        <v>1937003</v>
      </c>
    </row>
    <row r="46" spans="1:48" s="163" customFormat="1" x14ac:dyDescent="0.2">
      <c r="A46" s="169">
        <v>813011465</v>
      </c>
      <c r="B46" s="174" t="s">
        <v>231</v>
      </c>
      <c r="C46" s="167">
        <v>44922</v>
      </c>
      <c r="D46" s="167">
        <v>44228</v>
      </c>
      <c r="E46" s="167">
        <v>44895</v>
      </c>
      <c r="F46" s="164">
        <v>6227196</v>
      </c>
      <c r="G46" s="164">
        <v>0</v>
      </c>
      <c r="H46" s="164">
        <v>0</v>
      </c>
      <c r="I46" s="164">
        <v>0</v>
      </c>
      <c r="J46" s="164">
        <v>63247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4">
        <v>0</v>
      </c>
      <c r="Q46" s="164">
        <v>173000</v>
      </c>
      <c r="R46" s="164">
        <v>0</v>
      </c>
      <c r="S46" s="164">
        <v>512744</v>
      </c>
      <c r="T46" s="164">
        <v>2511450</v>
      </c>
      <c r="U46" s="164">
        <v>0</v>
      </c>
      <c r="V46" s="164">
        <v>40200</v>
      </c>
      <c r="W46" s="164">
        <v>2926555</v>
      </c>
      <c r="X46" s="155">
        <f t="shared" si="0"/>
        <v>0</v>
      </c>
      <c r="Y46" s="164">
        <v>0</v>
      </c>
      <c r="Z46" s="164">
        <v>0</v>
      </c>
      <c r="AA46" s="157">
        <f t="shared" si="1"/>
        <v>0</v>
      </c>
      <c r="AB46" s="155">
        <f t="shared" si="2"/>
        <v>6227196</v>
      </c>
      <c r="AC46" s="167" t="s">
        <v>56</v>
      </c>
      <c r="AD46" s="168">
        <v>8437</v>
      </c>
      <c r="AE46" s="167" t="s">
        <v>106</v>
      </c>
      <c r="AF46" s="168">
        <v>2</v>
      </c>
      <c r="AG46" s="167" t="s">
        <v>71</v>
      </c>
      <c r="AH46" s="170"/>
      <c r="AI46" s="167" t="s">
        <v>60</v>
      </c>
      <c r="AJ46" s="167"/>
      <c r="AK46" s="170"/>
      <c r="AL46" s="164">
        <v>0</v>
      </c>
      <c r="AM46" s="164">
        <v>0</v>
      </c>
      <c r="AN46" s="164">
        <v>0</v>
      </c>
      <c r="AO46" s="164">
        <v>0</v>
      </c>
      <c r="AP46" s="164">
        <v>0</v>
      </c>
      <c r="AQ46" s="164">
        <v>0</v>
      </c>
      <c r="AR46" s="164">
        <v>49747</v>
      </c>
      <c r="AS46" s="164">
        <v>13500</v>
      </c>
      <c r="AT46" s="203">
        <f t="shared" si="3"/>
        <v>236247</v>
      </c>
      <c r="AU46" s="203">
        <f t="shared" si="4"/>
        <v>0</v>
      </c>
      <c r="AV46" s="203">
        <f t="shared" si="5"/>
        <v>512744</v>
      </c>
    </row>
    <row r="47" spans="1:48" s="163" customFormat="1" x14ac:dyDescent="0.2">
      <c r="A47" s="172">
        <v>900597845</v>
      </c>
      <c r="B47" s="173" t="s">
        <v>232</v>
      </c>
      <c r="C47" s="167">
        <v>44916</v>
      </c>
      <c r="D47" s="167">
        <v>44440</v>
      </c>
      <c r="E47" s="167">
        <v>44895</v>
      </c>
      <c r="F47" s="164">
        <v>225513945</v>
      </c>
      <c r="G47" s="164">
        <v>0</v>
      </c>
      <c r="H47" s="164">
        <v>0</v>
      </c>
      <c r="I47" s="164">
        <v>0</v>
      </c>
      <c r="J47" s="164">
        <v>22243811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53128140</v>
      </c>
      <c r="R47" s="164">
        <v>0</v>
      </c>
      <c r="S47" s="164">
        <v>48619194</v>
      </c>
      <c r="T47" s="164">
        <v>97494934</v>
      </c>
      <c r="U47" s="164">
        <v>0</v>
      </c>
      <c r="V47" s="164">
        <v>0</v>
      </c>
      <c r="W47" s="164">
        <v>4027866</v>
      </c>
      <c r="X47" s="155">
        <f t="shared" si="0"/>
        <v>0</v>
      </c>
      <c r="Y47" s="164">
        <v>5922900</v>
      </c>
      <c r="Z47" s="164">
        <v>0</v>
      </c>
      <c r="AA47" s="157">
        <f t="shared" si="1"/>
        <v>5922900</v>
      </c>
      <c r="AB47" s="155">
        <f t="shared" si="2"/>
        <v>219591045</v>
      </c>
      <c r="AC47" s="167" t="s">
        <v>19</v>
      </c>
      <c r="AD47" s="168">
        <v>8362</v>
      </c>
      <c r="AE47" s="167" t="s">
        <v>106</v>
      </c>
      <c r="AF47" s="168">
        <v>2</v>
      </c>
      <c r="AG47" s="170" t="s">
        <v>71</v>
      </c>
      <c r="AH47" s="170" t="s">
        <v>25</v>
      </c>
      <c r="AI47" s="167" t="s">
        <v>60</v>
      </c>
      <c r="AJ47" s="167">
        <v>44196</v>
      </c>
      <c r="AK47" s="170"/>
      <c r="AL47" s="164">
        <v>0</v>
      </c>
      <c r="AM47" s="164">
        <v>0</v>
      </c>
      <c r="AN47" s="164">
        <v>0</v>
      </c>
      <c r="AO47" s="164">
        <v>0</v>
      </c>
      <c r="AP47" s="164">
        <v>0</v>
      </c>
      <c r="AQ47" s="164">
        <v>0</v>
      </c>
      <c r="AR47" s="164">
        <v>250975</v>
      </c>
      <c r="AS47" s="164">
        <v>22364654</v>
      </c>
      <c r="AT47" s="203">
        <f t="shared" si="3"/>
        <v>75371951</v>
      </c>
      <c r="AU47" s="203">
        <f t="shared" si="4"/>
        <v>0</v>
      </c>
      <c r="AV47" s="203">
        <f t="shared" si="5"/>
        <v>48619194</v>
      </c>
    </row>
    <row r="48" spans="1:48" s="163" customFormat="1" x14ac:dyDescent="0.2">
      <c r="A48" s="172">
        <v>900626481</v>
      </c>
      <c r="B48" s="173" t="s">
        <v>233</v>
      </c>
      <c r="C48" s="167">
        <v>44921</v>
      </c>
      <c r="D48" s="167">
        <v>44835</v>
      </c>
      <c r="E48" s="167">
        <v>44895</v>
      </c>
      <c r="F48" s="164">
        <v>56069900</v>
      </c>
      <c r="G48" s="164">
        <v>0</v>
      </c>
      <c r="H48" s="164">
        <v>0</v>
      </c>
      <c r="I48" s="164">
        <v>0</v>
      </c>
      <c r="J48" s="164">
        <v>54245770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>
        <v>512766</v>
      </c>
      <c r="R48" s="164">
        <v>0</v>
      </c>
      <c r="S48" s="164">
        <v>133609</v>
      </c>
      <c r="T48" s="164">
        <v>16300</v>
      </c>
      <c r="U48" s="164">
        <v>0</v>
      </c>
      <c r="V48" s="164">
        <v>0</v>
      </c>
      <c r="W48" s="164">
        <v>1161455</v>
      </c>
      <c r="X48" s="155">
        <f t="shared" si="0"/>
        <v>0</v>
      </c>
      <c r="Y48" s="164">
        <v>0</v>
      </c>
      <c r="Z48" s="164">
        <v>0</v>
      </c>
      <c r="AA48" s="157">
        <f t="shared" si="1"/>
        <v>0</v>
      </c>
      <c r="AB48" s="155">
        <f t="shared" si="2"/>
        <v>56069900</v>
      </c>
      <c r="AC48" s="167" t="s">
        <v>19</v>
      </c>
      <c r="AD48" s="168">
        <v>8418</v>
      </c>
      <c r="AE48" s="167" t="s">
        <v>106</v>
      </c>
      <c r="AF48" s="168">
        <v>2</v>
      </c>
      <c r="AG48" s="170" t="s">
        <v>71</v>
      </c>
      <c r="AH48" s="170" t="s">
        <v>25</v>
      </c>
      <c r="AI48" s="167" t="s">
        <v>60</v>
      </c>
      <c r="AJ48" s="167"/>
      <c r="AK48" s="170"/>
      <c r="AL48" s="164">
        <v>0</v>
      </c>
      <c r="AM48" s="164">
        <v>0</v>
      </c>
      <c r="AN48" s="164">
        <v>0</v>
      </c>
      <c r="AO48" s="164">
        <v>0</v>
      </c>
      <c r="AP48" s="164">
        <v>0</v>
      </c>
      <c r="AQ48" s="164">
        <v>0</v>
      </c>
      <c r="AR48" s="164">
        <v>54344928</v>
      </c>
      <c r="AS48" s="164">
        <v>0</v>
      </c>
      <c r="AT48" s="203">
        <f t="shared" si="3"/>
        <v>54758536</v>
      </c>
      <c r="AU48" s="203">
        <f t="shared" si="4"/>
        <v>0</v>
      </c>
      <c r="AV48" s="203">
        <f t="shared" si="5"/>
        <v>133609</v>
      </c>
    </row>
    <row r="49" spans="1:48" s="163" customFormat="1" x14ac:dyDescent="0.2">
      <c r="A49" s="165">
        <v>860006656</v>
      </c>
      <c r="B49" s="166" t="s">
        <v>234</v>
      </c>
      <c r="C49" s="167">
        <v>44924</v>
      </c>
      <c r="D49" s="167">
        <v>42036</v>
      </c>
      <c r="E49" s="167">
        <v>44895</v>
      </c>
      <c r="F49" s="164">
        <v>22793876711</v>
      </c>
      <c r="G49" s="164">
        <v>156139267</v>
      </c>
      <c r="H49" s="164">
        <v>0</v>
      </c>
      <c r="I49" s="164">
        <v>0</v>
      </c>
      <c r="J49" s="164">
        <v>8796096644</v>
      </c>
      <c r="K49" s="164">
        <v>16037614</v>
      </c>
      <c r="L49" s="164">
        <v>2369749862</v>
      </c>
      <c r="M49" s="164">
        <v>2103722233</v>
      </c>
      <c r="N49" s="164">
        <v>160819226</v>
      </c>
      <c r="O49" s="164">
        <v>0</v>
      </c>
      <c r="P49" s="164">
        <v>0</v>
      </c>
      <c r="Q49" s="164">
        <v>1849131905</v>
      </c>
      <c r="R49" s="164">
        <v>0</v>
      </c>
      <c r="S49" s="164">
        <v>2061936409</v>
      </c>
      <c r="T49" s="164">
        <v>163097491</v>
      </c>
      <c r="U49" s="164">
        <v>2392528</v>
      </c>
      <c r="V49" s="164">
        <v>292961333</v>
      </c>
      <c r="W49" s="164">
        <v>4821792199</v>
      </c>
      <c r="X49" s="155">
        <f t="shared" si="0"/>
        <v>0</v>
      </c>
      <c r="Y49" s="164">
        <v>342228130</v>
      </c>
      <c r="Z49" s="164">
        <v>1455340245</v>
      </c>
      <c r="AA49" s="157">
        <f t="shared" si="1"/>
        <v>1797568375</v>
      </c>
      <c r="AB49" s="155">
        <f t="shared" si="2"/>
        <v>20996308336</v>
      </c>
      <c r="AC49" s="167" t="s">
        <v>55</v>
      </c>
      <c r="AD49" s="168">
        <v>8456</v>
      </c>
      <c r="AE49" s="167" t="s">
        <v>106</v>
      </c>
      <c r="AF49" s="168">
        <v>2</v>
      </c>
      <c r="AG49" s="170" t="s">
        <v>71</v>
      </c>
      <c r="AH49" s="170" t="s">
        <v>25</v>
      </c>
      <c r="AI49" s="167" t="s">
        <v>60</v>
      </c>
      <c r="AJ49" s="167">
        <v>42004</v>
      </c>
      <c r="AK49" s="170"/>
      <c r="AL49" s="164">
        <v>0</v>
      </c>
      <c r="AM49" s="164">
        <v>0</v>
      </c>
      <c r="AN49" s="164">
        <v>0</v>
      </c>
      <c r="AO49" s="164">
        <v>0</v>
      </c>
      <c r="AP49" s="164">
        <v>0</v>
      </c>
      <c r="AQ49" s="164">
        <v>0</v>
      </c>
      <c r="AR49" s="164">
        <v>0</v>
      </c>
      <c r="AS49" s="164">
        <v>0</v>
      </c>
      <c r="AT49" s="203">
        <f t="shared" si="3"/>
        <v>10801367816</v>
      </c>
      <c r="AU49" s="203">
        <f t="shared" si="4"/>
        <v>4650328935</v>
      </c>
      <c r="AV49" s="203">
        <f t="shared" si="5"/>
        <v>2061936409</v>
      </c>
    </row>
    <row r="50" spans="1:48" s="163" customFormat="1" x14ac:dyDescent="0.2">
      <c r="A50" s="172">
        <v>900500653</v>
      </c>
      <c r="B50" s="173" t="s">
        <v>235</v>
      </c>
      <c r="C50" s="167">
        <v>44925</v>
      </c>
      <c r="D50" s="167">
        <v>43556</v>
      </c>
      <c r="E50" s="167">
        <v>44895</v>
      </c>
      <c r="F50" s="164">
        <v>105801000</v>
      </c>
      <c r="G50" s="164">
        <v>0</v>
      </c>
      <c r="H50" s="164">
        <v>0</v>
      </c>
      <c r="I50" s="164">
        <v>0</v>
      </c>
      <c r="J50" s="164">
        <v>29204980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10000000</v>
      </c>
      <c r="R50" s="164">
        <v>0</v>
      </c>
      <c r="S50" s="164">
        <v>0</v>
      </c>
      <c r="T50" s="164">
        <v>8000000</v>
      </c>
      <c r="U50" s="164">
        <v>24000000</v>
      </c>
      <c r="V50" s="164">
        <v>4000000</v>
      </c>
      <c r="W50" s="164">
        <v>30596020</v>
      </c>
      <c r="X50" s="155">
        <f t="shared" si="0"/>
        <v>0</v>
      </c>
      <c r="Y50" s="164">
        <v>0</v>
      </c>
      <c r="Z50" s="164">
        <v>0</v>
      </c>
      <c r="AA50" s="157">
        <f t="shared" si="1"/>
        <v>0</v>
      </c>
      <c r="AB50" s="155">
        <f t="shared" si="2"/>
        <v>105801000</v>
      </c>
      <c r="AC50" s="167" t="s">
        <v>19</v>
      </c>
      <c r="AD50" s="168">
        <v>8472</v>
      </c>
      <c r="AE50" s="167" t="s">
        <v>106</v>
      </c>
      <c r="AF50" s="168">
        <v>2</v>
      </c>
      <c r="AG50" s="170" t="s">
        <v>71</v>
      </c>
      <c r="AH50" s="170" t="s">
        <v>25</v>
      </c>
      <c r="AI50" s="167" t="s">
        <v>60</v>
      </c>
      <c r="AJ50" s="167">
        <v>44196</v>
      </c>
      <c r="AK50" s="170"/>
      <c r="AL50" s="164">
        <v>0</v>
      </c>
      <c r="AM50" s="164">
        <v>0</v>
      </c>
      <c r="AN50" s="164">
        <v>0</v>
      </c>
      <c r="AO50" s="164">
        <v>0</v>
      </c>
      <c r="AP50" s="164">
        <v>0</v>
      </c>
      <c r="AQ50" s="164">
        <v>0</v>
      </c>
      <c r="AR50" s="164">
        <v>29204980</v>
      </c>
      <c r="AS50" s="164">
        <v>0</v>
      </c>
      <c r="AT50" s="203">
        <f t="shared" si="3"/>
        <v>39204980</v>
      </c>
      <c r="AU50" s="203">
        <f t="shared" si="4"/>
        <v>0</v>
      </c>
      <c r="AV50" s="203">
        <f t="shared" si="5"/>
        <v>0</v>
      </c>
    </row>
    <row r="51" spans="1:48" s="163" customFormat="1" x14ac:dyDescent="0.2">
      <c r="A51" s="172">
        <v>800249700</v>
      </c>
      <c r="B51" s="173" t="s">
        <v>236</v>
      </c>
      <c r="C51" s="167">
        <v>44925</v>
      </c>
      <c r="D51" s="167">
        <v>44197</v>
      </c>
      <c r="E51" s="167">
        <v>44895</v>
      </c>
      <c r="F51" s="164">
        <v>313934395</v>
      </c>
      <c r="G51" s="164">
        <v>0</v>
      </c>
      <c r="H51" s="164">
        <v>0</v>
      </c>
      <c r="I51" s="164">
        <v>0</v>
      </c>
      <c r="J51" s="164">
        <v>50718439</v>
      </c>
      <c r="K51" s="164">
        <v>0</v>
      </c>
      <c r="L51" s="164">
        <v>0</v>
      </c>
      <c r="M51" s="164">
        <v>0</v>
      </c>
      <c r="N51" s="164">
        <v>0</v>
      </c>
      <c r="O51" s="164">
        <v>0</v>
      </c>
      <c r="P51" s="164">
        <v>0</v>
      </c>
      <c r="Q51" s="164">
        <v>8970416</v>
      </c>
      <c r="R51" s="164">
        <v>0</v>
      </c>
      <c r="S51" s="164">
        <v>119242</v>
      </c>
      <c r="T51" s="164">
        <v>4810477</v>
      </c>
      <c r="U51" s="164">
        <v>0</v>
      </c>
      <c r="V51" s="164">
        <v>54233715</v>
      </c>
      <c r="W51" s="164">
        <v>195082106</v>
      </c>
      <c r="X51" s="155">
        <f t="shared" si="0"/>
        <v>0</v>
      </c>
      <c r="Y51" s="164">
        <v>0</v>
      </c>
      <c r="Z51" s="164">
        <v>0</v>
      </c>
      <c r="AA51" s="157">
        <f t="shared" si="1"/>
        <v>0</v>
      </c>
      <c r="AB51" s="155">
        <f t="shared" si="2"/>
        <v>313934395</v>
      </c>
      <c r="AC51" s="167" t="s">
        <v>59</v>
      </c>
      <c r="AD51" s="168">
        <v>8479</v>
      </c>
      <c r="AE51" s="167" t="s">
        <v>106</v>
      </c>
      <c r="AF51" s="168">
        <v>2</v>
      </c>
      <c r="AG51" s="170" t="s">
        <v>71</v>
      </c>
      <c r="AH51" s="170" t="s">
        <v>25</v>
      </c>
      <c r="AI51" s="167" t="s">
        <v>60</v>
      </c>
      <c r="AJ51" s="167">
        <v>44196</v>
      </c>
      <c r="AK51" s="170"/>
      <c r="AL51" s="164">
        <v>0</v>
      </c>
      <c r="AM51" s="164">
        <v>0</v>
      </c>
      <c r="AN51" s="164">
        <v>0</v>
      </c>
      <c r="AO51" s="164">
        <v>0</v>
      </c>
      <c r="AP51" s="164">
        <v>0</v>
      </c>
      <c r="AQ51" s="164">
        <v>0</v>
      </c>
      <c r="AR51" s="164">
        <v>119887045</v>
      </c>
      <c r="AS51" s="164">
        <v>245161</v>
      </c>
      <c r="AT51" s="203">
        <f t="shared" si="3"/>
        <v>59688855</v>
      </c>
      <c r="AU51" s="203">
        <f t="shared" si="4"/>
        <v>0</v>
      </c>
      <c r="AV51" s="203">
        <f t="shared" si="5"/>
        <v>119242</v>
      </c>
    </row>
    <row r="52" spans="1:48" s="163" customFormat="1" x14ac:dyDescent="0.2">
      <c r="A52" s="174">
        <v>800117564</v>
      </c>
      <c r="B52" s="174" t="s">
        <v>237</v>
      </c>
      <c r="C52" s="175">
        <v>44900</v>
      </c>
      <c r="D52" s="176">
        <v>43497</v>
      </c>
      <c r="E52" s="177">
        <v>44895</v>
      </c>
      <c r="F52" s="157">
        <v>1562061986</v>
      </c>
      <c r="G52" s="157">
        <v>1878049</v>
      </c>
      <c r="H52" s="157">
        <v>0</v>
      </c>
      <c r="I52" s="157">
        <v>0</v>
      </c>
      <c r="J52" s="158">
        <v>150001720</v>
      </c>
      <c r="K52" s="158">
        <v>0</v>
      </c>
      <c r="L52" s="158">
        <v>20502653</v>
      </c>
      <c r="M52" s="158">
        <v>1803189</v>
      </c>
      <c r="N52" s="158">
        <v>27059260</v>
      </c>
      <c r="O52" s="158">
        <v>0</v>
      </c>
      <c r="P52" s="158">
        <v>26279802</v>
      </c>
      <c r="Q52" s="157">
        <v>328770208</v>
      </c>
      <c r="R52" s="157">
        <v>0</v>
      </c>
      <c r="S52" s="157">
        <v>411861519</v>
      </c>
      <c r="T52" s="157">
        <v>150268344</v>
      </c>
      <c r="U52" s="157">
        <v>0</v>
      </c>
      <c r="V52" s="157">
        <v>446529924</v>
      </c>
      <c r="W52" s="157">
        <v>-2892682</v>
      </c>
      <c r="X52" s="155">
        <f t="shared" si="0"/>
        <v>0</v>
      </c>
      <c r="Y52" s="164">
        <v>0</v>
      </c>
      <c r="Z52" s="157">
        <v>6253430</v>
      </c>
      <c r="AA52" s="157">
        <f t="shared" si="1"/>
        <v>6253430</v>
      </c>
      <c r="AB52" s="155">
        <f t="shared" si="2"/>
        <v>1555808556</v>
      </c>
      <c r="AC52" s="167" t="s">
        <v>55</v>
      </c>
      <c r="AD52" s="174">
        <v>8103</v>
      </c>
      <c r="AE52" s="174" t="s">
        <v>62</v>
      </c>
      <c r="AF52" s="168">
        <v>2</v>
      </c>
      <c r="AG52" s="186" t="s">
        <v>71</v>
      </c>
      <c r="AH52" s="170" t="s">
        <v>25</v>
      </c>
      <c r="AI52" s="175"/>
      <c r="AJ52" s="175"/>
      <c r="AK52" s="174"/>
      <c r="AL52" s="174"/>
      <c r="AM52" s="174"/>
      <c r="AN52" s="174"/>
      <c r="AO52" s="174"/>
      <c r="AP52" s="174"/>
      <c r="AQ52" s="174"/>
      <c r="AR52" s="174"/>
      <c r="AS52" s="174"/>
      <c r="AT52" s="203">
        <f t="shared" si="3"/>
        <v>506929779</v>
      </c>
      <c r="AU52" s="203">
        <f t="shared" si="4"/>
        <v>49365102</v>
      </c>
      <c r="AV52" s="203">
        <f t="shared" si="5"/>
        <v>411861519</v>
      </c>
    </row>
    <row r="53" spans="1:48" s="163" customFormat="1" x14ac:dyDescent="0.2">
      <c r="A53" s="174">
        <v>901352353</v>
      </c>
      <c r="B53" s="174" t="s">
        <v>122</v>
      </c>
      <c r="C53" s="175">
        <v>44907</v>
      </c>
      <c r="D53" s="176">
        <v>44378</v>
      </c>
      <c r="E53" s="177">
        <v>44895</v>
      </c>
      <c r="F53" s="157">
        <v>1422776566</v>
      </c>
      <c r="G53" s="157">
        <v>5684154</v>
      </c>
      <c r="H53" s="157">
        <v>0</v>
      </c>
      <c r="I53" s="157">
        <v>0</v>
      </c>
      <c r="J53" s="158">
        <v>530826434</v>
      </c>
      <c r="K53" s="158">
        <v>0</v>
      </c>
      <c r="L53" s="158">
        <v>0</v>
      </c>
      <c r="M53" s="158">
        <v>5509286</v>
      </c>
      <c r="N53" s="158">
        <v>3262860</v>
      </c>
      <c r="O53" s="158">
        <v>0</v>
      </c>
      <c r="P53" s="158">
        <v>0</v>
      </c>
      <c r="Q53" s="157">
        <v>451636958</v>
      </c>
      <c r="R53" s="157">
        <v>0</v>
      </c>
      <c r="S53" s="157">
        <v>383571540</v>
      </c>
      <c r="T53" s="157">
        <v>496500</v>
      </c>
      <c r="U53" s="157">
        <v>0</v>
      </c>
      <c r="V53" s="157">
        <v>0</v>
      </c>
      <c r="W53" s="157">
        <v>41788834</v>
      </c>
      <c r="X53" s="155">
        <f t="shared" si="0"/>
        <v>0</v>
      </c>
      <c r="Y53" s="164">
        <v>0</v>
      </c>
      <c r="Z53" s="157">
        <v>0</v>
      </c>
      <c r="AA53" s="157">
        <f t="shared" si="1"/>
        <v>0</v>
      </c>
      <c r="AB53" s="155">
        <f t="shared" si="2"/>
        <v>1422776566</v>
      </c>
      <c r="AC53" s="167" t="s">
        <v>19</v>
      </c>
      <c r="AD53" s="174">
        <v>8153</v>
      </c>
      <c r="AE53" s="174" t="s">
        <v>62</v>
      </c>
      <c r="AF53" s="168">
        <v>2</v>
      </c>
      <c r="AG53" s="186" t="s">
        <v>71</v>
      </c>
      <c r="AH53" s="170" t="s">
        <v>25</v>
      </c>
      <c r="AI53" s="175"/>
      <c r="AJ53" s="175"/>
      <c r="AK53" s="174"/>
      <c r="AL53" s="174"/>
      <c r="AM53" s="174"/>
      <c r="AN53" s="174"/>
      <c r="AO53" s="174"/>
      <c r="AP53" s="174"/>
      <c r="AQ53" s="174"/>
      <c r="AR53" s="174"/>
      <c r="AS53" s="174"/>
      <c r="AT53" s="203">
        <f t="shared" si="3"/>
        <v>988147546</v>
      </c>
      <c r="AU53" s="203">
        <f t="shared" si="4"/>
        <v>8772146</v>
      </c>
      <c r="AV53" s="203">
        <f t="shared" si="5"/>
        <v>383571540</v>
      </c>
    </row>
    <row r="54" spans="1:48" s="163" customFormat="1" x14ac:dyDescent="0.2">
      <c r="A54" s="174">
        <v>901210289</v>
      </c>
      <c r="B54" s="174" t="s">
        <v>238</v>
      </c>
      <c r="C54" s="175">
        <v>44907</v>
      </c>
      <c r="D54" s="176">
        <v>44075</v>
      </c>
      <c r="E54" s="177">
        <v>44895</v>
      </c>
      <c r="F54" s="157">
        <v>602193921</v>
      </c>
      <c r="G54" s="157">
        <v>0</v>
      </c>
      <c r="H54" s="157">
        <v>0</v>
      </c>
      <c r="I54" s="157">
        <v>0</v>
      </c>
      <c r="J54" s="158">
        <v>124043533.56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7">
        <v>70487600</v>
      </c>
      <c r="R54" s="157">
        <v>0</v>
      </c>
      <c r="S54" s="157">
        <v>69706076</v>
      </c>
      <c r="T54" s="157">
        <v>87516095</v>
      </c>
      <c r="U54" s="157">
        <v>0</v>
      </c>
      <c r="V54" s="157">
        <v>47468978</v>
      </c>
      <c r="W54" s="157">
        <v>202971638.44</v>
      </c>
      <c r="X54" s="155">
        <f t="shared" si="0"/>
        <v>0</v>
      </c>
      <c r="Y54" s="164">
        <v>0</v>
      </c>
      <c r="Z54" s="157">
        <v>27084</v>
      </c>
      <c r="AA54" s="157">
        <f t="shared" si="1"/>
        <v>27084</v>
      </c>
      <c r="AB54" s="155">
        <f t="shared" si="2"/>
        <v>602166837</v>
      </c>
      <c r="AC54" s="167" t="s">
        <v>19</v>
      </c>
      <c r="AD54" s="174">
        <v>8180</v>
      </c>
      <c r="AE54" s="174" t="s">
        <v>62</v>
      </c>
      <c r="AF54" s="168">
        <v>2</v>
      </c>
      <c r="AG54" s="186" t="s">
        <v>71</v>
      </c>
      <c r="AH54" s="170" t="s">
        <v>25</v>
      </c>
      <c r="AI54" s="175"/>
      <c r="AJ54" s="175"/>
      <c r="AK54" s="174"/>
      <c r="AL54" s="174"/>
      <c r="AM54" s="174"/>
      <c r="AN54" s="174"/>
      <c r="AO54" s="174"/>
      <c r="AP54" s="174"/>
      <c r="AQ54" s="174"/>
      <c r="AR54" s="174"/>
      <c r="AS54" s="174"/>
      <c r="AT54" s="203">
        <f t="shared" si="3"/>
        <v>194531133.56</v>
      </c>
      <c r="AU54" s="203">
        <f t="shared" si="4"/>
        <v>0</v>
      </c>
      <c r="AV54" s="203">
        <f t="shared" si="5"/>
        <v>69706076</v>
      </c>
    </row>
    <row r="55" spans="1:48" s="163" customFormat="1" x14ac:dyDescent="0.2">
      <c r="A55" s="174">
        <v>804003072</v>
      </c>
      <c r="B55" s="174" t="s">
        <v>239</v>
      </c>
      <c r="C55" s="175">
        <v>44907</v>
      </c>
      <c r="D55" s="176">
        <v>43862</v>
      </c>
      <c r="E55" s="177">
        <v>44895</v>
      </c>
      <c r="F55" s="157">
        <v>3400599.24</v>
      </c>
      <c r="G55" s="157">
        <v>0</v>
      </c>
      <c r="H55" s="157">
        <v>0</v>
      </c>
      <c r="I55" s="157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7">
        <v>0</v>
      </c>
      <c r="R55" s="157">
        <v>0</v>
      </c>
      <c r="S55" s="157">
        <v>3169398</v>
      </c>
      <c r="T55" s="157">
        <v>244131</v>
      </c>
      <c r="U55" s="157">
        <v>0</v>
      </c>
      <c r="V55" s="157">
        <v>0</v>
      </c>
      <c r="W55" s="157">
        <v>-12929.759999999776</v>
      </c>
      <c r="X55" s="155">
        <f t="shared" si="0"/>
        <v>0</v>
      </c>
      <c r="Y55" s="164">
        <v>0</v>
      </c>
      <c r="Z55" s="157"/>
      <c r="AA55" s="157">
        <f t="shared" si="1"/>
        <v>0</v>
      </c>
      <c r="AB55" s="155">
        <f t="shared" si="2"/>
        <v>3400599.24</v>
      </c>
      <c r="AC55" s="167" t="s">
        <v>56</v>
      </c>
      <c r="AD55" s="174">
        <v>8190</v>
      </c>
      <c r="AE55" s="174" t="s">
        <v>62</v>
      </c>
      <c r="AF55" s="168">
        <v>2</v>
      </c>
      <c r="AG55" s="186" t="s">
        <v>71</v>
      </c>
      <c r="AH55" s="170" t="s">
        <v>25</v>
      </c>
      <c r="AI55" s="175"/>
      <c r="AJ55" s="175"/>
      <c r="AK55" s="174"/>
      <c r="AL55" s="174"/>
      <c r="AM55" s="174"/>
      <c r="AN55" s="174"/>
      <c r="AO55" s="174"/>
      <c r="AP55" s="174"/>
      <c r="AQ55" s="174"/>
      <c r="AR55" s="174"/>
      <c r="AS55" s="174"/>
      <c r="AT55" s="203">
        <f t="shared" si="3"/>
        <v>0</v>
      </c>
      <c r="AU55" s="203">
        <f t="shared" si="4"/>
        <v>0</v>
      </c>
      <c r="AV55" s="203">
        <f t="shared" si="5"/>
        <v>3169398</v>
      </c>
    </row>
    <row r="56" spans="1:48" s="163" customFormat="1" x14ac:dyDescent="0.2">
      <c r="A56" s="174">
        <v>813007875</v>
      </c>
      <c r="B56" s="174" t="s">
        <v>240</v>
      </c>
      <c r="C56" s="175">
        <v>44908</v>
      </c>
      <c r="D56" s="176">
        <v>42401</v>
      </c>
      <c r="E56" s="177">
        <v>44895</v>
      </c>
      <c r="F56" s="157">
        <v>56611175</v>
      </c>
      <c r="G56" s="157">
        <v>0</v>
      </c>
      <c r="H56" s="157">
        <v>0</v>
      </c>
      <c r="I56" s="157">
        <v>0</v>
      </c>
      <c r="J56" s="158">
        <v>2642341.48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7">
        <v>0</v>
      </c>
      <c r="R56" s="157">
        <v>0</v>
      </c>
      <c r="S56" s="157">
        <v>7656335</v>
      </c>
      <c r="T56" s="157">
        <v>5180738</v>
      </c>
      <c r="U56" s="157">
        <v>0</v>
      </c>
      <c r="V56" s="157">
        <v>16805384</v>
      </c>
      <c r="W56" s="157">
        <v>24326376.52</v>
      </c>
      <c r="X56" s="155">
        <f t="shared" si="0"/>
        <v>0</v>
      </c>
      <c r="Y56" s="164">
        <v>0</v>
      </c>
      <c r="Z56" s="157"/>
      <c r="AA56" s="157">
        <f t="shared" si="1"/>
        <v>0</v>
      </c>
      <c r="AB56" s="155">
        <f t="shared" si="2"/>
        <v>56611175</v>
      </c>
      <c r="AC56" s="167" t="s">
        <v>56</v>
      </c>
      <c r="AD56" s="174">
        <v>8195</v>
      </c>
      <c r="AE56" s="174" t="s">
        <v>62</v>
      </c>
      <c r="AF56" s="168">
        <v>2</v>
      </c>
      <c r="AG56" s="186" t="s">
        <v>71</v>
      </c>
      <c r="AH56" s="170" t="s">
        <v>25</v>
      </c>
      <c r="AI56" s="175"/>
      <c r="AJ56" s="175"/>
      <c r="AK56" s="174"/>
      <c r="AL56" s="174"/>
      <c r="AM56" s="174"/>
      <c r="AN56" s="174"/>
      <c r="AO56" s="174"/>
      <c r="AP56" s="174"/>
      <c r="AQ56" s="174"/>
      <c r="AR56" s="174"/>
      <c r="AS56" s="174"/>
      <c r="AT56" s="203">
        <f t="shared" si="3"/>
        <v>2642341.48</v>
      </c>
      <c r="AU56" s="203">
        <f t="shared" si="4"/>
        <v>0</v>
      </c>
      <c r="AV56" s="203">
        <f t="shared" si="5"/>
        <v>7656335</v>
      </c>
    </row>
    <row r="57" spans="1:48" s="163" customFormat="1" x14ac:dyDescent="0.2">
      <c r="A57" s="174">
        <v>900481014</v>
      </c>
      <c r="B57" s="174" t="s">
        <v>241</v>
      </c>
      <c r="C57" s="175">
        <v>44908</v>
      </c>
      <c r="D57" s="176">
        <v>44743</v>
      </c>
      <c r="E57" s="177">
        <v>44895</v>
      </c>
      <c r="F57" s="157">
        <v>784913172.45000005</v>
      </c>
      <c r="G57" s="157">
        <v>0</v>
      </c>
      <c r="H57" s="157">
        <v>0</v>
      </c>
      <c r="I57" s="157">
        <v>0</v>
      </c>
      <c r="J57" s="158">
        <v>697897054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7">
        <v>0</v>
      </c>
      <c r="R57" s="157">
        <v>0</v>
      </c>
      <c r="S57" s="157">
        <v>5837095</v>
      </c>
      <c r="T57" s="157">
        <v>0</v>
      </c>
      <c r="U57" s="157">
        <v>0</v>
      </c>
      <c r="V57" s="157">
        <v>0</v>
      </c>
      <c r="W57" s="157">
        <v>81179023.450000048</v>
      </c>
      <c r="X57" s="155">
        <f t="shared" si="0"/>
        <v>0</v>
      </c>
      <c r="Y57" s="164">
        <v>0</v>
      </c>
      <c r="Z57" s="157">
        <v>0</v>
      </c>
      <c r="AA57" s="157">
        <f t="shared" si="1"/>
        <v>0</v>
      </c>
      <c r="AB57" s="155">
        <f t="shared" si="2"/>
        <v>784913172.45000005</v>
      </c>
      <c r="AC57" s="167" t="s">
        <v>41</v>
      </c>
      <c r="AD57" s="174">
        <v>8204</v>
      </c>
      <c r="AE57" s="174" t="s">
        <v>62</v>
      </c>
      <c r="AF57" s="168">
        <v>2</v>
      </c>
      <c r="AG57" s="186" t="s">
        <v>71</v>
      </c>
      <c r="AH57" s="170" t="s">
        <v>25</v>
      </c>
      <c r="AI57" s="175"/>
      <c r="AJ57" s="175">
        <v>43465</v>
      </c>
      <c r="AK57" s="174"/>
      <c r="AL57" s="174"/>
      <c r="AM57" s="174"/>
      <c r="AN57" s="174"/>
      <c r="AO57" s="174"/>
      <c r="AP57" s="174"/>
      <c r="AQ57" s="174"/>
      <c r="AR57" s="174"/>
      <c r="AS57" s="174"/>
      <c r="AT57" s="203">
        <f t="shared" si="3"/>
        <v>697897054</v>
      </c>
      <c r="AU57" s="203">
        <f t="shared" si="4"/>
        <v>0</v>
      </c>
      <c r="AV57" s="203">
        <f t="shared" si="5"/>
        <v>5837095</v>
      </c>
    </row>
    <row r="58" spans="1:48" s="163" customFormat="1" x14ac:dyDescent="0.2">
      <c r="A58" s="174">
        <v>900008882</v>
      </c>
      <c r="B58" s="174" t="s">
        <v>242</v>
      </c>
      <c r="C58" s="175">
        <v>44909</v>
      </c>
      <c r="D58" s="176">
        <v>42248</v>
      </c>
      <c r="E58" s="177">
        <v>44895</v>
      </c>
      <c r="F58" s="157">
        <v>29769820</v>
      </c>
      <c r="G58" s="157">
        <v>0</v>
      </c>
      <c r="H58" s="157">
        <v>0</v>
      </c>
      <c r="I58" s="157">
        <v>0</v>
      </c>
      <c r="J58" s="158">
        <v>8181472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7">
        <v>927080</v>
      </c>
      <c r="R58" s="157">
        <v>0</v>
      </c>
      <c r="S58" s="157">
        <v>446706</v>
      </c>
      <c r="T58" s="157">
        <v>5033353</v>
      </c>
      <c r="U58" s="157">
        <v>0</v>
      </c>
      <c r="V58" s="157">
        <v>10798719</v>
      </c>
      <c r="W58" s="157">
        <v>4382490</v>
      </c>
      <c r="X58" s="155">
        <f t="shared" si="0"/>
        <v>0</v>
      </c>
      <c r="Y58" s="164">
        <v>0</v>
      </c>
      <c r="Z58" s="157">
        <v>0</v>
      </c>
      <c r="AA58" s="157">
        <f t="shared" si="1"/>
        <v>0</v>
      </c>
      <c r="AB58" s="155">
        <f t="shared" si="2"/>
        <v>29769820</v>
      </c>
      <c r="AC58" s="167" t="s">
        <v>19</v>
      </c>
      <c r="AD58" s="174">
        <v>8237</v>
      </c>
      <c r="AE58" s="174" t="s">
        <v>62</v>
      </c>
      <c r="AF58" s="168">
        <v>2</v>
      </c>
      <c r="AG58" s="186" t="s">
        <v>71</v>
      </c>
      <c r="AH58" s="170" t="s">
        <v>25</v>
      </c>
      <c r="AI58" s="175"/>
      <c r="AJ58" s="175">
        <v>42004</v>
      </c>
      <c r="AK58" s="174"/>
      <c r="AL58" s="174"/>
      <c r="AM58" s="174"/>
      <c r="AN58" s="174"/>
      <c r="AO58" s="174"/>
      <c r="AP58" s="174"/>
      <c r="AQ58" s="174"/>
      <c r="AR58" s="174"/>
      <c r="AS58" s="174"/>
      <c r="AT58" s="203">
        <f t="shared" si="3"/>
        <v>9108552</v>
      </c>
      <c r="AU58" s="203">
        <f t="shared" si="4"/>
        <v>0</v>
      </c>
      <c r="AV58" s="203">
        <f t="shared" si="5"/>
        <v>446706</v>
      </c>
    </row>
    <row r="59" spans="1:48" s="163" customFormat="1" x14ac:dyDescent="0.2">
      <c r="A59" s="174">
        <v>822001570</v>
      </c>
      <c r="B59" s="174" t="s">
        <v>121</v>
      </c>
      <c r="C59" s="175">
        <v>44910</v>
      </c>
      <c r="D59" s="176">
        <v>44256</v>
      </c>
      <c r="E59" s="177">
        <v>44895</v>
      </c>
      <c r="F59" s="157">
        <v>16337546</v>
      </c>
      <c r="G59" s="157">
        <v>0</v>
      </c>
      <c r="H59" s="157">
        <v>0</v>
      </c>
      <c r="I59" s="157">
        <v>0</v>
      </c>
      <c r="J59" s="158">
        <v>930068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7">
        <v>0</v>
      </c>
      <c r="R59" s="157">
        <v>0</v>
      </c>
      <c r="S59" s="157">
        <v>3011192</v>
      </c>
      <c r="T59" s="157">
        <v>8368620</v>
      </c>
      <c r="U59" s="157">
        <v>0</v>
      </c>
      <c r="V59" s="157">
        <v>0</v>
      </c>
      <c r="W59" s="157">
        <v>4027666</v>
      </c>
      <c r="X59" s="155">
        <f t="shared" si="0"/>
        <v>0</v>
      </c>
      <c r="Y59" s="164">
        <v>0</v>
      </c>
      <c r="Z59" s="157">
        <v>0</v>
      </c>
      <c r="AA59" s="157">
        <f t="shared" si="1"/>
        <v>0</v>
      </c>
      <c r="AB59" s="155">
        <f t="shared" si="2"/>
        <v>16337546</v>
      </c>
      <c r="AC59" s="167" t="s">
        <v>56</v>
      </c>
      <c r="AD59" s="174">
        <v>8268</v>
      </c>
      <c r="AE59" s="174" t="s">
        <v>62</v>
      </c>
      <c r="AF59" s="168">
        <v>2</v>
      </c>
      <c r="AG59" s="186" t="s">
        <v>71</v>
      </c>
      <c r="AH59" s="170" t="s">
        <v>25</v>
      </c>
      <c r="AI59" s="175"/>
      <c r="AJ59" s="175">
        <v>43830</v>
      </c>
      <c r="AK59" s="174"/>
      <c r="AL59" s="174"/>
      <c r="AM59" s="174"/>
      <c r="AN59" s="174"/>
      <c r="AO59" s="174"/>
      <c r="AP59" s="174"/>
      <c r="AQ59" s="174"/>
      <c r="AR59" s="174"/>
      <c r="AS59" s="174"/>
      <c r="AT59" s="203">
        <f t="shared" si="3"/>
        <v>930068</v>
      </c>
      <c r="AU59" s="203">
        <f t="shared" si="4"/>
        <v>0</v>
      </c>
      <c r="AV59" s="203">
        <f t="shared" si="5"/>
        <v>3011192</v>
      </c>
    </row>
    <row r="60" spans="1:48" s="163" customFormat="1" x14ac:dyDescent="0.2">
      <c r="A60" s="174">
        <v>900264094</v>
      </c>
      <c r="B60" s="174" t="s">
        <v>243</v>
      </c>
      <c r="C60" s="175">
        <v>44910</v>
      </c>
      <c r="D60" s="176">
        <v>44256</v>
      </c>
      <c r="E60" s="177">
        <v>44895</v>
      </c>
      <c r="F60" s="157">
        <v>1732243808</v>
      </c>
      <c r="G60" s="157">
        <v>0</v>
      </c>
      <c r="H60" s="157">
        <v>0</v>
      </c>
      <c r="I60" s="157">
        <v>0</v>
      </c>
      <c r="J60" s="158">
        <v>1371321708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7">
        <v>57425286</v>
      </c>
      <c r="R60" s="157">
        <v>0</v>
      </c>
      <c r="S60" s="157">
        <v>1154145</v>
      </c>
      <c r="T60" s="157">
        <v>11466549</v>
      </c>
      <c r="U60" s="157">
        <v>0</v>
      </c>
      <c r="V60" s="157">
        <v>50071238</v>
      </c>
      <c r="W60" s="157">
        <v>240804882</v>
      </c>
      <c r="X60" s="155">
        <f t="shared" si="0"/>
        <v>0</v>
      </c>
      <c r="Y60" s="164">
        <v>0</v>
      </c>
      <c r="Z60" s="157">
        <v>0</v>
      </c>
      <c r="AA60" s="157">
        <f t="shared" si="1"/>
        <v>0</v>
      </c>
      <c r="AB60" s="155">
        <f t="shared" si="2"/>
        <v>1732243808</v>
      </c>
      <c r="AC60" s="167" t="s">
        <v>19</v>
      </c>
      <c r="AD60" s="174">
        <v>8273</v>
      </c>
      <c r="AE60" s="174" t="s">
        <v>62</v>
      </c>
      <c r="AF60" s="168">
        <v>2</v>
      </c>
      <c r="AG60" s="186" t="s">
        <v>71</v>
      </c>
      <c r="AH60" s="170" t="s">
        <v>25</v>
      </c>
      <c r="AI60" s="175"/>
      <c r="AJ60" s="175">
        <v>43830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203">
        <f t="shared" si="3"/>
        <v>1428746994</v>
      </c>
      <c r="AU60" s="203">
        <f t="shared" si="4"/>
        <v>0</v>
      </c>
      <c r="AV60" s="203">
        <f t="shared" si="5"/>
        <v>1154145</v>
      </c>
    </row>
    <row r="61" spans="1:48" s="163" customFormat="1" x14ac:dyDescent="0.2">
      <c r="A61" s="174">
        <v>813005431</v>
      </c>
      <c r="B61" s="174" t="s">
        <v>244</v>
      </c>
      <c r="C61" s="175">
        <v>44911</v>
      </c>
      <c r="D61" s="176">
        <v>44256</v>
      </c>
      <c r="E61" s="177">
        <v>44895</v>
      </c>
      <c r="F61" s="157">
        <v>194591697</v>
      </c>
      <c r="G61" s="157">
        <v>0</v>
      </c>
      <c r="H61" s="157">
        <v>0</v>
      </c>
      <c r="I61" s="157">
        <v>0</v>
      </c>
      <c r="J61" s="158">
        <v>24942361</v>
      </c>
      <c r="K61" s="158">
        <v>0</v>
      </c>
      <c r="L61" s="158">
        <v>0</v>
      </c>
      <c r="M61" s="158">
        <v>2697474</v>
      </c>
      <c r="N61" s="158">
        <v>236015</v>
      </c>
      <c r="O61" s="158">
        <v>0</v>
      </c>
      <c r="P61" s="158">
        <v>0</v>
      </c>
      <c r="Q61" s="157">
        <v>14169349</v>
      </c>
      <c r="R61" s="157">
        <v>0</v>
      </c>
      <c r="S61" s="157">
        <v>38375578</v>
      </c>
      <c r="T61" s="157">
        <v>102234193</v>
      </c>
      <c r="U61" s="157">
        <v>0</v>
      </c>
      <c r="V61" s="157">
        <v>9024532</v>
      </c>
      <c r="W61" s="157">
        <v>2912195</v>
      </c>
      <c r="X61" s="155">
        <f t="shared" si="0"/>
        <v>0</v>
      </c>
      <c r="Y61" s="164">
        <v>0</v>
      </c>
      <c r="Z61" s="157">
        <v>1617</v>
      </c>
      <c r="AA61" s="157">
        <f t="shared" si="1"/>
        <v>1617</v>
      </c>
      <c r="AB61" s="155">
        <f t="shared" si="2"/>
        <v>194590080</v>
      </c>
      <c r="AC61" s="167" t="s">
        <v>19</v>
      </c>
      <c r="AD61" s="174">
        <v>8282</v>
      </c>
      <c r="AE61" s="174" t="s">
        <v>62</v>
      </c>
      <c r="AF61" s="168">
        <v>2</v>
      </c>
      <c r="AG61" s="186" t="s">
        <v>71</v>
      </c>
      <c r="AH61" s="170" t="s">
        <v>25</v>
      </c>
      <c r="AI61" s="175"/>
      <c r="AJ61" s="175"/>
      <c r="AK61" s="174"/>
      <c r="AL61" s="174"/>
      <c r="AM61" s="174"/>
      <c r="AN61" s="174"/>
      <c r="AO61" s="174"/>
      <c r="AP61" s="174"/>
      <c r="AQ61" s="174"/>
      <c r="AR61" s="174"/>
      <c r="AS61" s="174"/>
      <c r="AT61" s="203">
        <f t="shared" si="3"/>
        <v>39111710</v>
      </c>
      <c r="AU61" s="203">
        <f t="shared" si="4"/>
        <v>2933489</v>
      </c>
      <c r="AV61" s="203">
        <f t="shared" si="5"/>
        <v>38375578</v>
      </c>
    </row>
    <row r="62" spans="1:48" s="163" customFormat="1" x14ac:dyDescent="0.2">
      <c r="A62" s="174">
        <v>824000462</v>
      </c>
      <c r="B62" s="174" t="s">
        <v>245</v>
      </c>
      <c r="C62" s="175">
        <v>44914</v>
      </c>
      <c r="D62" s="176">
        <v>42948</v>
      </c>
      <c r="E62" s="177">
        <v>44895</v>
      </c>
      <c r="F62" s="157">
        <v>23087392</v>
      </c>
      <c r="G62" s="157">
        <v>0</v>
      </c>
      <c r="H62" s="157">
        <v>0</v>
      </c>
      <c r="I62" s="157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7">
        <v>820747</v>
      </c>
      <c r="R62" s="157">
        <v>0</v>
      </c>
      <c r="S62" s="157">
        <v>5486322</v>
      </c>
      <c r="T62" s="157">
        <v>3540105</v>
      </c>
      <c r="U62" s="157">
        <v>0</v>
      </c>
      <c r="V62" s="157">
        <v>6003232</v>
      </c>
      <c r="W62" s="157">
        <v>7236986</v>
      </c>
      <c r="X62" s="155">
        <f t="shared" ref="X62:X119" si="6">+F62-SUM(G62:W62)</f>
        <v>0</v>
      </c>
      <c r="Y62" s="164">
        <v>0</v>
      </c>
      <c r="Z62" s="157">
        <v>0</v>
      </c>
      <c r="AA62" s="157">
        <f t="shared" ref="AA62:AA119" si="7">+Y62+Z62</f>
        <v>0</v>
      </c>
      <c r="AB62" s="155">
        <f t="shared" ref="AB62:AB119" si="8">+F62-AA62</f>
        <v>23087392</v>
      </c>
      <c r="AC62" s="167" t="s">
        <v>56</v>
      </c>
      <c r="AD62" s="174">
        <v>8319</v>
      </c>
      <c r="AE62" s="174" t="s">
        <v>62</v>
      </c>
      <c r="AF62" s="168">
        <v>2</v>
      </c>
      <c r="AG62" s="186" t="s">
        <v>71</v>
      </c>
      <c r="AH62" s="170" t="s">
        <v>25</v>
      </c>
      <c r="AI62" s="175"/>
      <c r="AJ62" s="175"/>
      <c r="AK62" s="174"/>
      <c r="AL62" s="174"/>
      <c r="AM62" s="174"/>
      <c r="AN62" s="174"/>
      <c r="AO62" s="174"/>
      <c r="AP62" s="174"/>
      <c r="AQ62" s="174"/>
      <c r="AR62" s="174"/>
      <c r="AS62" s="174"/>
      <c r="AT62" s="203">
        <f t="shared" si="3"/>
        <v>820747</v>
      </c>
      <c r="AU62" s="203">
        <f t="shared" si="4"/>
        <v>0</v>
      </c>
      <c r="AV62" s="203">
        <f t="shared" si="5"/>
        <v>5486322</v>
      </c>
    </row>
    <row r="63" spans="1:48" s="163" customFormat="1" x14ac:dyDescent="0.2">
      <c r="A63" s="174">
        <v>900145579</v>
      </c>
      <c r="B63" s="174" t="s">
        <v>246</v>
      </c>
      <c r="C63" s="175">
        <v>44915</v>
      </c>
      <c r="D63" s="176">
        <v>42401</v>
      </c>
      <c r="E63" s="177">
        <v>44895</v>
      </c>
      <c r="F63" s="157">
        <v>13697294</v>
      </c>
      <c r="G63" s="157">
        <v>0</v>
      </c>
      <c r="H63" s="157">
        <v>0</v>
      </c>
      <c r="I63" s="157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7">
        <v>0</v>
      </c>
      <c r="R63" s="157">
        <v>0</v>
      </c>
      <c r="S63" s="157">
        <v>915851</v>
      </c>
      <c r="T63" s="157">
        <v>1492156</v>
      </c>
      <c r="U63" s="157">
        <v>35100</v>
      </c>
      <c r="V63" s="157">
        <v>1777361</v>
      </c>
      <c r="W63" s="157">
        <v>9476826</v>
      </c>
      <c r="X63" s="155">
        <f t="shared" si="6"/>
        <v>0</v>
      </c>
      <c r="Y63" s="164">
        <v>0</v>
      </c>
      <c r="Z63" s="157">
        <v>0</v>
      </c>
      <c r="AA63" s="157">
        <f t="shared" si="7"/>
        <v>0</v>
      </c>
      <c r="AB63" s="155">
        <f t="shared" si="8"/>
        <v>13697294</v>
      </c>
      <c r="AC63" s="167" t="s">
        <v>56</v>
      </c>
      <c r="AD63" s="174">
        <v>8343</v>
      </c>
      <c r="AE63" s="174" t="s">
        <v>62</v>
      </c>
      <c r="AF63" s="168">
        <v>2</v>
      </c>
      <c r="AG63" s="186" t="s">
        <v>71</v>
      </c>
      <c r="AH63" s="170" t="s">
        <v>25</v>
      </c>
      <c r="AI63" s="175"/>
      <c r="AJ63" s="175"/>
      <c r="AK63" s="174"/>
      <c r="AL63" s="174"/>
      <c r="AM63" s="174"/>
      <c r="AN63" s="174"/>
      <c r="AO63" s="174"/>
      <c r="AP63" s="174"/>
      <c r="AQ63" s="174"/>
      <c r="AR63" s="174"/>
      <c r="AS63" s="174"/>
      <c r="AT63" s="203">
        <f t="shared" si="3"/>
        <v>0</v>
      </c>
      <c r="AU63" s="203">
        <f t="shared" si="4"/>
        <v>0</v>
      </c>
      <c r="AV63" s="203">
        <f t="shared" si="5"/>
        <v>915851</v>
      </c>
    </row>
    <row r="64" spans="1:48" s="163" customFormat="1" x14ac:dyDescent="0.2">
      <c r="A64" s="174">
        <v>890701490</v>
      </c>
      <c r="B64" s="174" t="s">
        <v>178</v>
      </c>
      <c r="C64" s="175">
        <v>44915</v>
      </c>
      <c r="D64" s="176">
        <v>42948</v>
      </c>
      <c r="E64" s="177">
        <v>44895</v>
      </c>
      <c r="F64" s="157">
        <v>59462535</v>
      </c>
      <c r="G64" s="157">
        <v>1294909.25</v>
      </c>
      <c r="H64" s="157">
        <v>0</v>
      </c>
      <c r="I64" s="157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7">
        <v>506996</v>
      </c>
      <c r="R64" s="157">
        <v>0</v>
      </c>
      <c r="S64" s="157">
        <v>690028</v>
      </c>
      <c r="T64" s="157">
        <v>6852116</v>
      </c>
      <c r="U64" s="157">
        <v>0</v>
      </c>
      <c r="V64" s="157">
        <v>9724482</v>
      </c>
      <c r="W64" s="157">
        <v>40394003.75</v>
      </c>
      <c r="X64" s="155">
        <f t="shared" si="6"/>
        <v>0</v>
      </c>
      <c r="Y64" s="164">
        <v>0</v>
      </c>
      <c r="Z64" s="157">
        <v>0</v>
      </c>
      <c r="AA64" s="157">
        <f t="shared" si="7"/>
        <v>0</v>
      </c>
      <c r="AB64" s="155">
        <f t="shared" si="8"/>
        <v>59462535</v>
      </c>
      <c r="AC64" s="167" t="s">
        <v>56</v>
      </c>
      <c r="AD64" s="174">
        <v>8350</v>
      </c>
      <c r="AE64" s="174" t="s">
        <v>62</v>
      </c>
      <c r="AF64" s="168">
        <v>2</v>
      </c>
      <c r="AG64" s="186" t="s">
        <v>71</v>
      </c>
      <c r="AH64" s="170" t="s">
        <v>25</v>
      </c>
      <c r="AI64" s="175"/>
      <c r="AJ64" s="175"/>
      <c r="AK64" s="174"/>
      <c r="AL64" s="174"/>
      <c r="AM64" s="174"/>
      <c r="AN64" s="174"/>
      <c r="AO64" s="174"/>
      <c r="AP64" s="174"/>
      <c r="AQ64" s="174"/>
      <c r="AR64" s="174"/>
      <c r="AS64" s="174"/>
      <c r="AT64" s="203">
        <f t="shared" si="3"/>
        <v>1801905.25</v>
      </c>
      <c r="AU64" s="203">
        <f t="shared" si="4"/>
        <v>0</v>
      </c>
      <c r="AV64" s="203">
        <f t="shared" si="5"/>
        <v>690028</v>
      </c>
    </row>
    <row r="65" spans="1:48" s="163" customFormat="1" x14ac:dyDescent="0.2">
      <c r="A65" s="174">
        <v>815000316</v>
      </c>
      <c r="B65" s="174" t="s">
        <v>247</v>
      </c>
      <c r="C65" s="175">
        <v>44914</v>
      </c>
      <c r="D65" s="176">
        <v>41730</v>
      </c>
      <c r="E65" s="177">
        <v>44895</v>
      </c>
      <c r="F65" s="157">
        <v>19311562</v>
      </c>
      <c r="G65" s="157">
        <v>0</v>
      </c>
      <c r="H65" s="157">
        <v>0</v>
      </c>
      <c r="I65" s="157">
        <v>0</v>
      </c>
      <c r="J65" s="158">
        <v>8514</v>
      </c>
      <c r="K65" s="158">
        <v>0</v>
      </c>
      <c r="L65" s="158">
        <v>0</v>
      </c>
      <c r="M65" s="158">
        <v>37032</v>
      </c>
      <c r="N65" s="158">
        <v>395100</v>
      </c>
      <c r="O65" s="158">
        <v>0</v>
      </c>
      <c r="P65" s="158">
        <v>0</v>
      </c>
      <c r="Q65" s="157">
        <v>379400</v>
      </c>
      <c r="R65" s="157">
        <v>0</v>
      </c>
      <c r="S65" s="157">
        <v>5344504</v>
      </c>
      <c r="T65" s="157">
        <v>7243969</v>
      </c>
      <c r="U65" s="157">
        <v>0</v>
      </c>
      <c r="V65" s="157">
        <v>2691792</v>
      </c>
      <c r="W65" s="157">
        <v>3211251</v>
      </c>
      <c r="X65" s="155">
        <f t="shared" si="6"/>
        <v>0</v>
      </c>
      <c r="Y65" s="164">
        <v>0</v>
      </c>
      <c r="Z65" s="157">
        <v>0</v>
      </c>
      <c r="AA65" s="157">
        <f t="shared" si="7"/>
        <v>0</v>
      </c>
      <c r="AB65" s="155">
        <f t="shared" si="8"/>
        <v>19311562</v>
      </c>
      <c r="AC65" s="167" t="s">
        <v>56</v>
      </c>
      <c r="AD65" s="174">
        <v>8360</v>
      </c>
      <c r="AE65" s="174" t="s">
        <v>62</v>
      </c>
      <c r="AF65" s="168">
        <v>2</v>
      </c>
      <c r="AG65" s="186" t="s">
        <v>71</v>
      </c>
      <c r="AH65" s="170" t="s">
        <v>25</v>
      </c>
      <c r="AI65" s="175"/>
      <c r="AJ65" s="175"/>
      <c r="AK65" s="174"/>
      <c r="AL65" s="174"/>
      <c r="AM65" s="174"/>
      <c r="AN65" s="174"/>
      <c r="AO65" s="174"/>
      <c r="AP65" s="174"/>
      <c r="AQ65" s="174"/>
      <c r="AR65" s="174"/>
      <c r="AS65" s="174"/>
      <c r="AT65" s="203">
        <f t="shared" si="3"/>
        <v>387914</v>
      </c>
      <c r="AU65" s="203">
        <f t="shared" si="4"/>
        <v>432132</v>
      </c>
      <c r="AV65" s="203">
        <f t="shared" si="5"/>
        <v>5344504</v>
      </c>
    </row>
    <row r="66" spans="1:48" s="163" customFormat="1" x14ac:dyDescent="0.2">
      <c r="A66" s="174">
        <v>800223618</v>
      </c>
      <c r="B66" s="174" t="s">
        <v>248</v>
      </c>
      <c r="C66" s="175">
        <v>44916</v>
      </c>
      <c r="D66" s="176">
        <v>44378</v>
      </c>
      <c r="E66" s="177">
        <v>44895</v>
      </c>
      <c r="F66" s="157">
        <v>559962418</v>
      </c>
      <c r="G66" s="157">
        <v>1987440</v>
      </c>
      <c r="H66" s="157">
        <v>0</v>
      </c>
      <c r="I66" s="157">
        <v>0</v>
      </c>
      <c r="J66" s="158">
        <v>107119501.36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7">
        <v>26592683</v>
      </c>
      <c r="R66" s="157">
        <v>0</v>
      </c>
      <c r="S66" s="157">
        <v>89502040</v>
      </c>
      <c r="T66" s="157">
        <v>0</v>
      </c>
      <c r="U66" s="157">
        <v>0</v>
      </c>
      <c r="V66" s="157">
        <v>3749663</v>
      </c>
      <c r="W66" s="157">
        <v>331011090.63999999</v>
      </c>
      <c r="X66" s="155">
        <f t="shared" si="6"/>
        <v>0</v>
      </c>
      <c r="Y66" s="164">
        <v>0</v>
      </c>
      <c r="Z66" s="157">
        <v>0</v>
      </c>
      <c r="AA66" s="157">
        <f t="shared" si="7"/>
        <v>0</v>
      </c>
      <c r="AB66" s="155">
        <f t="shared" si="8"/>
        <v>559962418</v>
      </c>
      <c r="AC66" s="167" t="s">
        <v>19</v>
      </c>
      <c r="AD66" s="174">
        <v>8370</v>
      </c>
      <c r="AE66" s="174" t="s">
        <v>62</v>
      </c>
      <c r="AF66" s="168">
        <v>2</v>
      </c>
      <c r="AG66" s="186" t="s">
        <v>71</v>
      </c>
      <c r="AH66" s="170" t="s">
        <v>25</v>
      </c>
      <c r="AI66" s="175"/>
      <c r="AJ66" s="175"/>
      <c r="AK66" s="174"/>
      <c r="AL66" s="174"/>
      <c r="AM66" s="174"/>
      <c r="AN66" s="174"/>
      <c r="AO66" s="174"/>
      <c r="AP66" s="174"/>
      <c r="AQ66" s="174"/>
      <c r="AR66" s="174"/>
      <c r="AS66" s="174"/>
      <c r="AT66" s="203">
        <f t="shared" si="3"/>
        <v>135699624.36000001</v>
      </c>
      <c r="AU66" s="203">
        <f t="shared" si="4"/>
        <v>0</v>
      </c>
      <c r="AV66" s="203">
        <f t="shared" si="5"/>
        <v>89502040</v>
      </c>
    </row>
    <row r="67" spans="1:48" s="163" customFormat="1" x14ac:dyDescent="0.2">
      <c r="A67" s="174">
        <v>900103925</v>
      </c>
      <c r="B67" s="174" t="s">
        <v>249</v>
      </c>
      <c r="C67" s="175">
        <v>44917</v>
      </c>
      <c r="D67" s="176">
        <v>43647</v>
      </c>
      <c r="E67" s="177">
        <v>44895</v>
      </c>
      <c r="F67" s="157">
        <v>2763929363</v>
      </c>
      <c r="G67" s="157">
        <v>585346.99999999988</v>
      </c>
      <c r="H67" s="157">
        <v>0</v>
      </c>
      <c r="I67" s="157">
        <v>0</v>
      </c>
      <c r="J67" s="158">
        <v>2222004531.1700001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7">
        <v>14563706</v>
      </c>
      <c r="R67" s="157">
        <v>0</v>
      </c>
      <c r="S67" s="157">
        <v>1367734</v>
      </c>
      <c r="T67" s="157">
        <v>12840839</v>
      </c>
      <c r="U67" s="157">
        <v>0</v>
      </c>
      <c r="V67" s="157">
        <v>4966271</v>
      </c>
      <c r="W67" s="157">
        <v>507600934.82999992</v>
      </c>
      <c r="X67" s="155">
        <f t="shared" si="6"/>
        <v>0</v>
      </c>
      <c r="Y67" s="164">
        <v>0</v>
      </c>
      <c r="Z67" s="157">
        <v>0</v>
      </c>
      <c r="AA67" s="157">
        <f t="shared" si="7"/>
        <v>0</v>
      </c>
      <c r="AB67" s="155">
        <f t="shared" si="8"/>
        <v>2763929363</v>
      </c>
      <c r="AC67" s="167" t="s">
        <v>19</v>
      </c>
      <c r="AD67" s="174">
        <v>8392</v>
      </c>
      <c r="AE67" s="174" t="s">
        <v>62</v>
      </c>
      <c r="AF67" s="168">
        <v>2</v>
      </c>
      <c r="AG67" s="186" t="s">
        <v>71</v>
      </c>
      <c r="AH67" s="170" t="s">
        <v>25</v>
      </c>
      <c r="AI67" s="175"/>
      <c r="AJ67" s="175">
        <v>43465</v>
      </c>
      <c r="AK67" s="174"/>
      <c r="AL67" s="174"/>
      <c r="AM67" s="174"/>
      <c r="AN67" s="174"/>
      <c r="AO67" s="174"/>
      <c r="AP67" s="174"/>
      <c r="AQ67" s="174"/>
      <c r="AR67" s="174"/>
      <c r="AS67" s="174"/>
      <c r="AT67" s="203">
        <f t="shared" ref="AT67:AT130" si="9">+J67+G67+I67+P67+Q67+O67</f>
        <v>2237153584.1700001</v>
      </c>
      <c r="AU67" s="203">
        <f t="shared" ref="AU67:AU130" si="10">+H67+K67+L67+M67+N67</f>
        <v>0</v>
      </c>
      <c r="AV67" s="203">
        <f t="shared" ref="AV67:AV130" si="11">+S67</f>
        <v>1367734</v>
      </c>
    </row>
    <row r="68" spans="1:48" s="163" customFormat="1" x14ac:dyDescent="0.2">
      <c r="A68" s="174">
        <v>900301238</v>
      </c>
      <c r="B68" s="174" t="s">
        <v>250</v>
      </c>
      <c r="C68" s="175">
        <v>44918</v>
      </c>
      <c r="D68" s="176">
        <v>42826</v>
      </c>
      <c r="E68" s="177">
        <v>44895</v>
      </c>
      <c r="F68" s="157">
        <v>3188613941</v>
      </c>
      <c r="G68" s="157">
        <v>0</v>
      </c>
      <c r="H68" s="157">
        <v>0</v>
      </c>
      <c r="I68" s="157">
        <v>0</v>
      </c>
      <c r="J68" s="158">
        <v>2870805474</v>
      </c>
      <c r="K68" s="158">
        <v>0</v>
      </c>
      <c r="L68" s="158">
        <v>0</v>
      </c>
      <c r="M68" s="158">
        <v>2581860</v>
      </c>
      <c r="N68" s="158">
        <v>0</v>
      </c>
      <c r="O68" s="158">
        <v>0</v>
      </c>
      <c r="P68" s="158">
        <v>0</v>
      </c>
      <c r="Q68" s="157">
        <v>20558424</v>
      </c>
      <c r="R68" s="157">
        <v>0</v>
      </c>
      <c r="S68" s="157">
        <v>0</v>
      </c>
      <c r="T68" s="157">
        <v>81045765</v>
      </c>
      <c r="U68" s="157">
        <v>12703410</v>
      </c>
      <c r="V68" s="157">
        <v>40282155</v>
      </c>
      <c r="W68" s="157">
        <v>160636853</v>
      </c>
      <c r="X68" s="155">
        <f t="shared" si="6"/>
        <v>0</v>
      </c>
      <c r="Y68" s="164">
        <v>0</v>
      </c>
      <c r="Z68" s="157">
        <v>2877091.66</v>
      </c>
      <c r="AA68" s="157">
        <f t="shared" si="7"/>
        <v>2877091.66</v>
      </c>
      <c r="AB68" s="155">
        <f t="shared" si="8"/>
        <v>3185736849.3400002</v>
      </c>
      <c r="AC68" s="167" t="s">
        <v>55</v>
      </c>
      <c r="AD68" s="174">
        <v>8405</v>
      </c>
      <c r="AE68" s="174" t="s">
        <v>62</v>
      </c>
      <c r="AF68" s="168">
        <v>2</v>
      </c>
      <c r="AG68" s="186" t="s">
        <v>71</v>
      </c>
      <c r="AH68" s="170" t="s">
        <v>25</v>
      </c>
      <c r="AI68" s="175"/>
      <c r="AJ68" s="175"/>
      <c r="AK68" s="174"/>
      <c r="AL68" s="174"/>
      <c r="AM68" s="174"/>
      <c r="AN68" s="174"/>
      <c r="AO68" s="174"/>
      <c r="AP68" s="174"/>
      <c r="AQ68" s="174"/>
      <c r="AR68" s="174"/>
      <c r="AS68" s="174"/>
      <c r="AT68" s="203">
        <f t="shared" si="9"/>
        <v>2891363898</v>
      </c>
      <c r="AU68" s="203">
        <f t="shared" si="10"/>
        <v>2581860</v>
      </c>
      <c r="AV68" s="203">
        <f t="shared" si="11"/>
        <v>0</v>
      </c>
    </row>
    <row r="69" spans="1:48" s="163" customFormat="1" x14ac:dyDescent="0.2">
      <c r="A69" s="174">
        <v>800037244</v>
      </c>
      <c r="B69" s="174" t="s">
        <v>251</v>
      </c>
      <c r="C69" s="175">
        <v>44919</v>
      </c>
      <c r="D69" s="176">
        <v>44866</v>
      </c>
      <c r="E69" s="177">
        <v>44895</v>
      </c>
      <c r="F69" s="157">
        <v>1774527</v>
      </c>
      <c r="G69" s="157">
        <v>0</v>
      </c>
      <c r="H69" s="157">
        <v>0</v>
      </c>
      <c r="I69" s="157">
        <v>0</v>
      </c>
      <c r="J69" s="158">
        <v>201192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7">
        <v>0</v>
      </c>
      <c r="R69" s="157">
        <v>0</v>
      </c>
      <c r="S69" s="157">
        <v>1573335</v>
      </c>
      <c r="T69" s="157">
        <v>0</v>
      </c>
      <c r="U69" s="157">
        <v>0</v>
      </c>
      <c r="V69" s="157">
        <v>0</v>
      </c>
      <c r="W69" s="157">
        <v>0</v>
      </c>
      <c r="X69" s="155">
        <f t="shared" si="6"/>
        <v>0</v>
      </c>
      <c r="Y69" s="164">
        <v>0</v>
      </c>
      <c r="Z69" s="157">
        <v>0</v>
      </c>
      <c r="AA69" s="157">
        <f t="shared" si="7"/>
        <v>0</v>
      </c>
      <c r="AB69" s="155">
        <f t="shared" si="8"/>
        <v>1774527</v>
      </c>
      <c r="AC69" s="167" t="s">
        <v>19</v>
      </c>
      <c r="AD69" s="174">
        <v>8406</v>
      </c>
      <c r="AE69" s="174" t="s">
        <v>62</v>
      </c>
      <c r="AF69" s="168">
        <v>2</v>
      </c>
      <c r="AG69" s="186" t="s">
        <v>71</v>
      </c>
      <c r="AH69" s="170" t="s">
        <v>25</v>
      </c>
      <c r="AI69" s="175"/>
      <c r="AJ69" s="175">
        <v>44561</v>
      </c>
      <c r="AK69" s="174"/>
      <c r="AL69" s="174"/>
      <c r="AM69" s="174"/>
      <c r="AN69" s="174"/>
      <c r="AO69" s="174"/>
      <c r="AP69" s="174"/>
      <c r="AQ69" s="174"/>
      <c r="AR69" s="174"/>
      <c r="AS69" s="174"/>
      <c r="AT69" s="203">
        <f t="shared" si="9"/>
        <v>201192</v>
      </c>
      <c r="AU69" s="203">
        <f t="shared" si="10"/>
        <v>0</v>
      </c>
      <c r="AV69" s="203">
        <f t="shared" si="11"/>
        <v>1573335</v>
      </c>
    </row>
    <row r="70" spans="1:48" s="163" customFormat="1" x14ac:dyDescent="0.2">
      <c r="A70" s="174">
        <v>891408918</v>
      </c>
      <c r="B70" s="174" t="s">
        <v>252</v>
      </c>
      <c r="C70" s="175">
        <v>44919</v>
      </c>
      <c r="D70" s="176">
        <v>43983</v>
      </c>
      <c r="E70" s="177">
        <v>44895</v>
      </c>
      <c r="F70" s="157">
        <v>3773048</v>
      </c>
      <c r="G70" s="157">
        <v>38721</v>
      </c>
      <c r="H70" s="157">
        <v>0</v>
      </c>
      <c r="I70" s="157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7">
        <v>0</v>
      </c>
      <c r="R70" s="157">
        <v>0</v>
      </c>
      <c r="S70" s="157">
        <v>2802961</v>
      </c>
      <c r="T70" s="157">
        <v>593669</v>
      </c>
      <c r="U70" s="157">
        <v>0</v>
      </c>
      <c r="V70" s="157">
        <v>86512</v>
      </c>
      <c r="W70" s="157">
        <v>251185</v>
      </c>
      <c r="X70" s="155">
        <f t="shared" si="6"/>
        <v>0</v>
      </c>
      <c r="Y70" s="164">
        <v>0</v>
      </c>
      <c r="Z70" s="157">
        <v>0</v>
      </c>
      <c r="AA70" s="157">
        <f t="shared" si="7"/>
        <v>0</v>
      </c>
      <c r="AB70" s="155">
        <f t="shared" si="8"/>
        <v>3773048</v>
      </c>
      <c r="AC70" s="167" t="s">
        <v>56</v>
      </c>
      <c r="AD70" s="174">
        <v>8407</v>
      </c>
      <c r="AE70" s="174" t="s">
        <v>62</v>
      </c>
      <c r="AF70" s="168">
        <v>2</v>
      </c>
      <c r="AG70" s="186" t="s">
        <v>71</v>
      </c>
      <c r="AH70" s="170" t="s">
        <v>25</v>
      </c>
      <c r="AI70" s="175"/>
      <c r="AJ70" s="175"/>
      <c r="AK70" s="174"/>
      <c r="AL70" s="174"/>
      <c r="AM70" s="174"/>
      <c r="AN70" s="174"/>
      <c r="AO70" s="174"/>
      <c r="AP70" s="174"/>
      <c r="AQ70" s="174"/>
      <c r="AR70" s="174"/>
      <c r="AS70" s="174"/>
      <c r="AT70" s="203">
        <f t="shared" si="9"/>
        <v>38721</v>
      </c>
      <c r="AU70" s="203">
        <f t="shared" si="10"/>
        <v>0</v>
      </c>
      <c r="AV70" s="203">
        <f t="shared" si="11"/>
        <v>2802961</v>
      </c>
    </row>
    <row r="71" spans="1:48" s="163" customFormat="1" x14ac:dyDescent="0.2">
      <c r="A71" s="174">
        <v>804006936</v>
      </c>
      <c r="B71" s="174" t="s">
        <v>253</v>
      </c>
      <c r="C71" s="175">
        <v>44921</v>
      </c>
      <c r="D71" s="176">
        <v>44409</v>
      </c>
      <c r="E71" s="177">
        <v>44895</v>
      </c>
      <c r="F71" s="157">
        <v>15350372</v>
      </c>
      <c r="G71" s="157">
        <v>0</v>
      </c>
      <c r="H71" s="157">
        <v>0</v>
      </c>
      <c r="I71" s="157">
        <v>0</v>
      </c>
      <c r="J71" s="158">
        <v>2820283</v>
      </c>
      <c r="K71" s="158">
        <v>0</v>
      </c>
      <c r="L71" s="158">
        <v>0</v>
      </c>
      <c r="M71" s="158">
        <v>0</v>
      </c>
      <c r="N71" s="158">
        <v>680800</v>
      </c>
      <c r="O71" s="158">
        <v>0</v>
      </c>
      <c r="P71" s="158">
        <v>0</v>
      </c>
      <c r="Q71" s="157">
        <v>58500</v>
      </c>
      <c r="R71" s="157">
        <v>0</v>
      </c>
      <c r="S71" s="157">
        <v>3437893</v>
      </c>
      <c r="T71" s="157">
        <v>849900</v>
      </c>
      <c r="U71" s="157">
        <v>0</v>
      </c>
      <c r="V71" s="157">
        <v>68700</v>
      </c>
      <c r="W71" s="157">
        <v>7434296</v>
      </c>
      <c r="X71" s="155">
        <f t="shared" si="6"/>
        <v>0</v>
      </c>
      <c r="Y71" s="164">
        <v>0</v>
      </c>
      <c r="Z71" s="157">
        <v>1458634</v>
      </c>
      <c r="AA71" s="157">
        <f t="shared" si="7"/>
        <v>1458634</v>
      </c>
      <c r="AB71" s="155">
        <f t="shared" si="8"/>
        <v>13891738</v>
      </c>
      <c r="AC71" s="167" t="s">
        <v>56</v>
      </c>
      <c r="AD71" s="174">
        <v>8408</v>
      </c>
      <c r="AE71" s="174" t="s">
        <v>62</v>
      </c>
      <c r="AF71" s="168">
        <v>2</v>
      </c>
      <c r="AG71" s="186" t="s">
        <v>71</v>
      </c>
      <c r="AH71" s="170" t="s">
        <v>25</v>
      </c>
      <c r="AI71" s="175"/>
      <c r="AJ71" s="175">
        <v>44408</v>
      </c>
      <c r="AK71" s="174"/>
      <c r="AL71" s="174"/>
      <c r="AM71" s="174"/>
      <c r="AN71" s="174"/>
      <c r="AO71" s="174"/>
      <c r="AP71" s="174"/>
      <c r="AQ71" s="174"/>
      <c r="AR71" s="174"/>
      <c r="AS71" s="174"/>
      <c r="AT71" s="203">
        <f t="shared" si="9"/>
        <v>2878783</v>
      </c>
      <c r="AU71" s="203">
        <f t="shared" si="10"/>
        <v>680800</v>
      </c>
      <c r="AV71" s="203">
        <f t="shared" si="11"/>
        <v>3437893</v>
      </c>
    </row>
    <row r="72" spans="1:48" s="163" customFormat="1" x14ac:dyDescent="0.2">
      <c r="A72" s="174">
        <v>813002940</v>
      </c>
      <c r="B72" s="174" t="s">
        <v>254</v>
      </c>
      <c r="C72" s="175">
        <v>44921</v>
      </c>
      <c r="D72" s="176">
        <v>43831</v>
      </c>
      <c r="E72" s="177">
        <v>44895</v>
      </c>
      <c r="F72" s="157">
        <v>25846149.989999998</v>
      </c>
      <c r="G72" s="157">
        <v>0</v>
      </c>
      <c r="H72" s="157">
        <v>0</v>
      </c>
      <c r="I72" s="157">
        <v>0</v>
      </c>
      <c r="J72" s="158">
        <v>11216996.780000001</v>
      </c>
      <c r="K72" s="158">
        <v>0</v>
      </c>
      <c r="L72" s="158">
        <v>0</v>
      </c>
      <c r="M72" s="158">
        <v>152</v>
      </c>
      <c r="N72" s="158">
        <v>3301181</v>
      </c>
      <c r="O72" s="158">
        <v>0</v>
      </c>
      <c r="P72" s="158">
        <v>0</v>
      </c>
      <c r="Q72" s="157">
        <v>1828502</v>
      </c>
      <c r="R72" s="157">
        <v>0</v>
      </c>
      <c r="S72" s="157">
        <v>897665</v>
      </c>
      <c r="T72" s="157">
        <v>3245483</v>
      </c>
      <c r="U72" s="157">
        <v>0</v>
      </c>
      <c r="V72" s="157">
        <v>2283346</v>
      </c>
      <c r="W72" s="157">
        <v>3072824.2099999972</v>
      </c>
      <c r="X72" s="155">
        <f t="shared" si="6"/>
        <v>0</v>
      </c>
      <c r="Y72" s="164">
        <v>0</v>
      </c>
      <c r="Z72" s="157">
        <v>2884887</v>
      </c>
      <c r="AA72" s="157">
        <f t="shared" si="7"/>
        <v>2884887</v>
      </c>
      <c r="AB72" s="155">
        <f t="shared" si="8"/>
        <v>22961262.989999998</v>
      </c>
      <c r="AC72" s="167" t="s">
        <v>56</v>
      </c>
      <c r="AD72" s="174">
        <v>8417</v>
      </c>
      <c r="AE72" s="174" t="s">
        <v>62</v>
      </c>
      <c r="AF72" s="168">
        <v>2</v>
      </c>
      <c r="AG72" s="186" t="s">
        <v>71</v>
      </c>
      <c r="AH72" s="170" t="s">
        <v>25</v>
      </c>
      <c r="AI72" s="175"/>
      <c r="AJ72" s="175"/>
      <c r="AK72" s="174"/>
      <c r="AL72" s="174"/>
      <c r="AM72" s="174"/>
      <c r="AN72" s="174"/>
      <c r="AO72" s="174"/>
      <c r="AP72" s="174"/>
      <c r="AQ72" s="174"/>
      <c r="AR72" s="174"/>
      <c r="AS72" s="174"/>
      <c r="AT72" s="203">
        <f t="shared" si="9"/>
        <v>13045498.780000001</v>
      </c>
      <c r="AU72" s="203">
        <f t="shared" si="10"/>
        <v>3301333</v>
      </c>
      <c r="AV72" s="203">
        <f t="shared" si="11"/>
        <v>897665</v>
      </c>
    </row>
    <row r="73" spans="1:48" s="163" customFormat="1" x14ac:dyDescent="0.2">
      <c r="A73" s="174">
        <v>860041333</v>
      </c>
      <c r="B73" s="174" t="s">
        <v>255</v>
      </c>
      <c r="C73" s="175">
        <v>44921</v>
      </c>
      <c r="D73" s="176">
        <v>40940</v>
      </c>
      <c r="E73" s="177">
        <v>44377</v>
      </c>
      <c r="F73" s="157">
        <v>28390561</v>
      </c>
      <c r="G73" s="157">
        <v>0</v>
      </c>
      <c r="H73" s="157">
        <v>0</v>
      </c>
      <c r="I73" s="157">
        <v>0</v>
      </c>
      <c r="J73" s="15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7">
        <v>0</v>
      </c>
      <c r="R73" s="157">
        <v>0</v>
      </c>
      <c r="S73" s="157">
        <v>7052</v>
      </c>
      <c r="T73" s="157">
        <v>18037816</v>
      </c>
      <c r="U73" s="157">
        <v>0</v>
      </c>
      <c r="V73" s="157">
        <v>3157020</v>
      </c>
      <c r="W73" s="157">
        <v>7188673</v>
      </c>
      <c r="X73" s="155">
        <f t="shared" si="6"/>
        <v>0</v>
      </c>
      <c r="Y73" s="164">
        <v>0</v>
      </c>
      <c r="Z73" s="157">
        <v>0</v>
      </c>
      <c r="AA73" s="157">
        <f t="shared" si="7"/>
        <v>0</v>
      </c>
      <c r="AB73" s="155">
        <f t="shared" si="8"/>
        <v>28390561</v>
      </c>
      <c r="AC73" s="167" t="s">
        <v>19</v>
      </c>
      <c r="AD73" s="174">
        <v>8441</v>
      </c>
      <c r="AE73" s="174" t="s">
        <v>62</v>
      </c>
      <c r="AF73" s="168">
        <v>2</v>
      </c>
      <c r="AG73" s="186" t="s">
        <v>71</v>
      </c>
      <c r="AH73" s="170" t="s">
        <v>25</v>
      </c>
      <c r="AI73" s="175"/>
      <c r="AJ73" s="175"/>
      <c r="AK73" s="174"/>
      <c r="AL73" s="174"/>
      <c r="AM73" s="174"/>
      <c r="AN73" s="174"/>
      <c r="AO73" s="174"/>
      <c r="AP73" s="174"/>
      <c r="AQ73" s="174"/>
      <c r="AR73" s="174"/>
      <c r="AS73" s="174"/>
      <c r="AT73" s="203">
        <f t="shared" si="9"/>
        <v>0</v>
      </c>
      <c r="AU73" s="203">
        <f t="shared" si="10"/>
        <v>0</v>
      </c>
      <c r="AV73" s="203">
        <f t="shared" si="11"/>
        <v>7052</v>
      </c>
    </row>
    <row r="74" spans="1:48" s="163" customFormat="1" x14ac:dyDescent="0.2">
      <c r="A74" s="174">
        <v>830093234</v>
      </c>
      <c r="B74" s="174" t="s">
        <v>256</v>
      </c>
      <c r="C74" s="175">
        <v>44922</v>
      </c>
      <c r="D74" s="176">
        <v>44652</v>
      </c>
      <c r="E74" s="177">
        <v>44865</v>
      </c>
      <c r="F74" s="157">
        <v>15180227</v>
      </c>
      <c r="G74" s="157">
        <v>0</v>
      </c>
      <c r="H74" s="157">
        <v>0</v>
      </c>
      <c r="I74" s="157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7">
        <v>0</v>
      </c>
      <c r="R74" s="157">
        <v>0</v>
      </c>
      <c r="S74" s="157">
        <v>23661153</v>
      </c>
      <c r="T74" s="157">
        <v>0</v>
      </c>
      <c r="U74" s="157">
        <v>0</v>
      </c>
      <c r="V74" s="157">
        <v>0</v>
      </c>
      <c r="W74" s="157">
        <v>-8480926</v>
      </c>
      <c r="X74" s="155">
        <f t="shared" si="6"/>
        <v>0</v>
      </c>
      <c r="Y74" s="164">
        <v>0</v>
      </c>
      <c r="Z74" s="157">
        <v>0</v>
      </c>
      <c r="AA74" s="157">
        <f t="shared" si="7"/>
        <v>0</v>
      </c>
      <c r="AB74" s="155">
        <f t="shared" si="8"/>
        <v>15180227</v>
      </c>
      <c r="AC74" s="167" t="s">
        <v>19</v>
      </c>
      <c r="AD74" s="174">
        <v>8444</v>
      </c>
      <c r="AE74" s="174" t="s">
        <v>62</v>
      </c>
      <c r="AF74" s="168">
        <v>2</v>
      </c>
      <c r="AG74" s="186" t="s">
        <v>71</v>
      </c>
      <c r="AH74" s="170" t="s">
        <v>25</v>
      </c>
      <c r="AI74" s="175"/>
      <c r="AJ74" s="175"/>
      <c r="AK74" s="174"/>
      <c r="AL74" s="174"/>
      <c r="AM74" s="174"/>
      <c r="AN74" s="174"/>
      <c r="AO74" s="174"/>
      <c r="AP74" s="174"/>
      <c r="AQ74" s="174"/>
      <c r="AR74" s="174"/>
      <c r="AS74" s="174"/>
      <c r="AT74" s="203">
        <f t="shared" si="9"/>
        <v>0</v>
      </c>
      <c r="AU74" s="203">
        <f t="shared" si="10"/>
        <v>0</v>
      </c>
      <c r="AV74" s="203">
        <f t="shared" si="11"/>
        <v>23661153</v>
      </c>
    </row>
    <row r="75" spans="1:48" s="163" customFormat="1" x14ac:dyDescent="0.2">
      <c r="A75" s="174">
        <v>800174995</v>
      </c>
      <c r="B75" s="174" t="s">
        <v>257</v>
      </c>
      <c r="C75" s="175">
        <v>44923</v>
      </c>
      <c r="D75" s="176">
        <v>44713</v>
      </c>
      <c r="E75" s="177">
        <v>44865</v>
      </c>
      <c r="F75" s="157">
        <v>5575146</v>
      </c>
      <c r="G75" s="157">
        <v>0</v>
      </c>
      <c r="H75" s="157">
        <v>0</v>
      </c>
      <c r="I75" s="157">
        <v>0</v>
      </c>
      <c r="J75" s="158">
        <v>486066.92</v>
      </c>
      <c r="K75" s="158">
        <v>0</v>
      </c>
      <c r="L75" s="158">
        <v>0</v>
      </c>
      <c r="M75" s="158">
        <v>0</v>
      </c>
      <c r="N75" s="158">
        <v>0</v>
      </c>
      <c r="O75" s="158">
        <v>0</v>
      </c>
      <c r="P75" s="158">
        <v>0</v>
      </c>
      <c r="Q75" s="157">
        <v>0</v>
      </c>
      <c r="R75" s="157">
        <v>0</v>
      </c>
      <c r="S75" s="157">
        <v>0</v>
      </c>
      <c r="T75" s="157">
        <v>1598846</v>
      </c>
      <c r="U75" s="157">
        <v>0</v>
      </c>
      <c r="V75" s="157">
        <v>1717000</v>
      </c>
      <c r="W75" s="157">
        <v>1773233.08</v>
      </c>
      <c r="X75" s="155">
        <f t="shared" si="6"/>
        <v>0</v>
      </c>
      <c r="Y75" s="164">
        <v>0</v>
      </c>
      <c r="Z75" s="157">
        <v>0</v>
      </c>
      <c r="AA75" s="157">
        <f t="shared" si="7"/>
        <v>0</v>
      </c>
      <c r="AB75" s="155">
        <f t="shared" si="8"/>
        <v>5575146</v>
      </c>
      <c r="AC75" s="167" t="s">
        <v>19</v>
      </c>
      <c r="AD75" s="174">
        <v>8446</v>
      </c>
      <c r="AE75" s="174" t="s">
        <v>62</v>
      </c>
      <c r="AF75" s="168">
        <v>2</v>
      </c>
      <c r="AG75" s="186" t="s">
        <v>71</v>
      </c>
      <c r="AH75" s="170" t="s">
        <v>25</v>
      </c>
      <c r="AI75" s="175"/>
      <c r="AJ75" s="175"/>
      <c r="AK75" s="174"/>
      <c r="AL75" s="174"/>
      <c r="AM75" s="174"/>
      <c r="AN75" s="174"/>
      <c r="AO75" s="174"/>
      <c r="AP75" s="174"/>
      <c r="AQ75" s="174"/>
      <c r="AR75" s="174"/>
      <c r="AS75" s="174"/>
      <c r="AT75" s="203">
        <f t="shared" si="9"/>
        <v>486066.92</v>
      </c>
      <c r="AU75" s="203">
        <f t="shared" si="10"/>
        <v>0</v>
      </c>
      <c r="AV75" s="203">
        <f t="shared" si="11"/>
        <v>0</v>
      </c>
    </row>
    <row r="76" spans="1:48" s="163" customFormat="1" x14ac:dyDescent="0.2">
      <c r="A76" s="174">
        <v>900246313</v>
      </c>
      <c r="B76" s="174" t="s">
        <v>258</v>
      </c>
      <c r="C76" s="175">
        <v>44923</v>
      </c>
      <c r="D76" s="176">
        <v>43344</v>
      </c>
      <c r="E76" s="177">
        <v>44895</v>
      </c>
      <c r="F76" s="157">
        <v>54893954.509999998</v>
      </c>
      <c r="G76" s="157">
        <v>0</v>
      </c>
      <c r="H76" s="157">
        <v>0</v>
      </c>
      <c r="I76" s="157">
        <v>0</v>
      </c>
      <c r="J76" s="158">
        <v>7659978.21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7">
        <v>1733683</v>
      </c>
      <c r="R76" s="157">
        <v>0</v>
      </c>
      <c r="S76" s="157">
        <v>2579777</v>
      </c>
      <c r="T76" s="157">
        <v>16201455</v>
      </c>
      <c r="U76" s="157">
        <v>0</v>
      </c>
      <c r="V76" s="157">
        <v>16035601</v>
      </c>
      <c r="W76" s="157">
        <v>10683460.299999997</v>
      </c>
      <c r="X76" s="155">
        <f t="shared" si="6"/>
        <v>0</v>
      </c>
      <c r="Y76" s="164">
        <v>0</v>
      </c>
      <c r="Z76" s="157">
        <v>0</v>
      </c>
      <c r="AA76" s="157">
        <f t="shared" si="7"/>
        <v>0</v>
      </c>
      <c r="AB76" s="155">
        <f t="shared" si="8"/>
        <v>54893954.509999998</v>
      </c>
      <c r="AC76" s="167" t="s">
        <v>19</v>
      </c>
      <c r="AD76" s="174">
        <v>8450</v>
      </c>
      <c r="AE76" s="174" t="s">
        <v>62</v>
      </c>
      <c r="AF76" s="168">
        <v>2</v>
      </c>
      <c r="AG76" s="186" t="s">
        <v>71</v>
      </c>
      <c r="AH76" s="170" t="s">
        <v>25</v>
      </c>
      <c r="AI76" s="175"/>
      <c r="AJ76" s="175"/>
      <c r="AK76" s="174"/>
      <c r="AL76" s="174"/>
      <c r="AM76" s="174"/>
      <c r="AN76" s="174"/>
      <c r="AO76" s="174"/>
      <c r="AP76" s="174"/>
      <c r="AQ76" s="174"/>
      <c r="AR76" s="174"/>
      <c r="AS76" s="174"/>
      <c r="AT76" s="203">
        <f t="shared" si="9"/>
        <v>9393661.2100000009</v>
      </c>
      <c r="AU76" s="203">
        <f t="shared" si="10"/>
        <v>0</v>
      </c>
      <c r="AV76" s="203">
        <f t="shared" si="11"/>
        <v>2579777</v>
      </c>
    </row>
    <row r="77" spans="1:48" s="163" customFormat="1" x14ac:dyDescent="0.2">
      <c r="A77" s="178">
        <v>890700666</v>
      </c>
      <c r="B77" s="178" t="s">
        <v>259</v>
      </c>
      <c r="C77" s="179">
        <v>44924</v>
      </c>
      <c r="D77" s="180">
        <v>44228</v>
      </c>
      <c r="E77" s="181">
        <v>44895</v>
      </c>
      <c r="F77" s="182">
        <v>1301926309.24</v>
      </c>
      <c r="G77" s="182">
        <v>0</v>
      </c>
      <c r="H77" s="182">
        <v>0</v>
      </c>
      <c r="I77" s="182">
        <v>0</v>
      </c>
      <c r="J77" s="183">
        <v>137376508.99000001</v>
      </c>
      <c r="K77" s="183">
        <v>0</v>
      </c>
      <c r="L77" s="183">
        <v>0</v>
      </c>
      <c r="M77" s="183">
        <v>583500</v>
      </c>
      <c r="N77" s="183">
        <v>1364899</v>
      </c>
      <c r="O77" s="183">
        <v>0</v>
      </c>
      <c r="P77" s="183">
        <v>0</v>
      </c>
      <c r="Q77" s="182">
        <v>594537900</v>
      </c>
      <c r="R77" s="182">
        <v>0</v>
      </c>
      <c r="S77" s="182">
        <v>119284434</v>
      </c>
      <c r="T77" s="182">
        <v>433031359</v>
      </c>
      <c r="U77" s="182">
        <v>0</v>
      </c>
      <c r="V77" s="182">
        <v>12381188</v>
      </c>
      <c r="W77" s="182">
        <v>3366520.25</v>
      </c>
      <c r="X77" s="155">
        <f t="shared" si="6"/>
        <v>0</v>
      </c>
      <c r="Y77" s="164">
        <v>0</v>
      </c>
      <c r="Z77" s="157">
        <v>0</v>
      </c>
      <c r="AA77" s="157">
        <f t="shared" si="7"/>
        <v>0</v>
      </c>
      <c r="AB77" s="155">
        <f t="shared" si="8"/>
        <v>1301926309.24</v>
      </c>
      <c r="AC77" s="167" t="s">
        <v>56</v>
      </c>
      <c r="AD77" s="178">
        <v>8463</v>
      </c>
      <c r="AE77" s="178" t="s">
        <v>62</v>
      </c>
      <c r="AF77" s="184">
        <v>2</v>
      </c>
      <c r="AG77" s="187" t="s">
        <v>71</v>
      </c>
      <c r="AH77" s="185" t="s">
        <v>25</v>
      </c>
      <c r="AI77" s="179"/>
      <c r="AJ77" s="179">
        <v>43465</v>
      </c>
      <c r="AK77" s="178"/>
      <c r="AL77" s="178"/>
      <c r="AM77" s="178"/>
      <c r="AN77" s="178"/>
      <c r="AO77" s="178"/>
      <c r="AP77" s="178"/>
      <c r="AQ77" s="178"/>
      <c r="AR77" s="178"/>
      <c r="AS77" s="178"/>
      <c r="AT77" s="203">
        <f t="shared" si="9"/>
        <v>731914408.99000001</v>
      </c>
      <c r="AU77" s="203">
        <f t="shared" si="10"/>
        <v>1948399</v>
      </c>
      <c r="AV77" s="203">
        <f t="shared" si="11"/>
        <v>119284434</v>
      </c>
    </row>
    <row r="78" spans="1:48" s="163" customFormat="1" x14ac:dyDescent="0.2">
      <c r="A78" s="174">
        <v>900348416</v>
      </c>
      <c r="B78" s="174" t="s">
        <v>260</v>
      </c>
      <c r="C78" s="175">
        <v>44925</v>
      </c>
      <c r="D78" s="175">
        <v>44621</v>
      </c>
      <c r="E78" s="175">
        <v>44895</v>
      </c>
      <c r="F78" s="188">
        <v>34793251</v>
      </c>
      <c r="G78" s="174">
        <v>0</v>
      </c>
      <c r="H78" s="174">
        <v>0</v>
      </c>
      <c r="I78" s="174">
        <v>0</v>
      </c>
      <c r="J78" s="188">
        <v>722040</v>
      </c>
      <c r="K78" s="174">
        <v>0</v>
      </c>
      <c r="L78" s="174">
        <v>0</v>
      </c>
      <c r="M78" s="174">
        <v>0</v>
      </c>
      <c r="N78" s="174">
        <v>0</v>
      </c>
      <c r="O78" s="174">
        <v>0</v>
      </c>
      <c r="P78" s="174">
        <v>0</v>
      </c>
      <c r="Q78" s="188">
        <v>2855465</v>
      </c>
      <c r="R78" s="174">
        <v>0</v>
      </c>
      <c r="S78" s="188">
        <v>20008695</v>
      </c>
      <c r="T78" s="188">
        <v>9593087</v>
      </c>
      <c r="U78" s="174">
        <v>0</v>
      </c>
      <c r="V78" s="174">
        <v>0</v>
      </c>
      <c r="W78" s="188">
        <v>1613964</v>
      </c>
      <c r="X78" s="155">
        <f t="shared" si="6"/>
        <v>0</v>
      </c>
      <c r="Y78" s="164">
        <v>0</v>
      </c>
      <c r="Z78" s="157">
        <v>0</v>
      </c>
      <c r="AA78" s="157">
        <f t="shared" si="7"/>
        <v>0</v>
      </c>
      <c r="AB78" s="155">
        <f t="shared" si="8"/>
        <v>34793251</v>
      </c>
      <c r="AC78" s="167" t="s">
        <v>19</v>
      </c>
      <c r="AD78" s="174">
        <v>8483</v>
      </c>
      <c r="AE78" s="174" t="s">
        <v>262</v>
      </c>
      <c r="AF78" s="184">
        <v>2</v>
      </c>
      <c r="AG78" s="189" t="s">
        <v>71</v>
      </c>
      <c r="AH78" s="185" t="s">
        <v>25</v>
      </c>
      <c r="AI78" s="174">
        <v>0</v>
      </c>
      <c r="AJ78" s="174"/>
      <c r="AK78" s="174" t="s">
        <v>129</v>
      </c>
      <c r="AL78" s="155" t="s">
        <v>261</v>
      </c>
      <c r="AM78" s="155" t="s">
        <v>261</v>
      </c>
      <c r="AN78" s="155" t="s">
        <v>261</v>
      </c>
      <c r="AO78" s="155" t="s">
        <v>261</v>
      </c>
      <c r="AP78" s="155">
        <v>512125</v>
      </c>
      <c r="AQ78" s="155" t="s">
        <v>261</v>
      </c>
      <c r="AR78" s="155" t="s">
        <v>261</v>
      </c>
      <c r="AS78" s="155" t="s">
        <v>261</v>
      </c>
      <c r="AT78" s="203">
        <f t="shared" ref="AT78:AT85" si="12">+J78+G78+I78+P78+Q78+O78</f>
        <v>3577505</v>
      </c>
      <c r="AU78" s="203">
        <f t="shared" ref="AU78:AU85" si="13">+H78+K78+L78+M78+N78</f>
        <v>0</v>
      </c>
      <c r="AV78" s="203">
        <f t="shared" ref="AV78:AV85" si="14">+S78</f>
        <v>20008695</v>
      </c>
    </row>
    <row r="79" spans="1:48" s="163" customFormat="1" x14ac:dyDescent="0.2">
      <c r="A79" s="174">
        <v>824001252</v>
      </c>
      <c r="B79" s="174" t="s">
        <v>264</v>
      </c>
      <c r="C79" s="175">
        <v>44925</v>
      </c>
      <c r="D79" s="175">
        <v>44136</v>
      </c>
      <c r="E79" s="175">
        <v>44895</v>
      </c>
      <c r="F79" s="188">
        <v>301289424</v>
      </c>
      <c r="G79" s="188">
        <v>20714440</v>
      </c>
      <c r="H79" s="174">
        <v>0</v>
      </c>
      <c r="I79" s="174">
        <v>0</v>
      </c>
      <c r="J79" s="188">
        <v>49776952</v>
      </c>
      <c r="K79" s="174">
        <v>0</v>
      </c>
      <c r="L79" s="174">
        <v>0</v>
      </c>
      <c r="M79" s="174">
        <v>0</v>
      </c>
      <c r="N79" s="188">
        <v>2429249</v>
      </c>
      <c r="O79" s="174">
        <v>0</v>
      </c>
      <c r="P79" s="174">
        <v>0</v>
      </c>
      <c r="Q79" s="188">
        <v>37644602</v>
      </c>
      <c r="R79" s="174">
        <v>0</v>
      </c>
      <c r="S79" s="188">
        <v>30173823</v>
      </c>
      <c r="T79" s="188">
        <v>92406941</v>
      </c>
      <c r="U79" s="174">
        <v>0</v>
      </c>
      <c r="V79" s="174">
        <v>0</v>
      </c>
      <c r="W79" s="188">
        <v>68143417</v>
      </c>
      <c r="X79" s="155">
        <f t="shared" si="6"/>
        <v>0</v>
      </c>
      <c r="Y79" s="164">
        <v>0</v>
      </c>
      <c r="Z79" s="157">
        <v>0</v>
      </c>
      <c r="AA79" s="157">
        <f t="shared" si="7"/>
        <v>0</v>
      </c>
      <c r="AB79" s="155">
        <f t="shared" si="8"/>
        <v>301289424</v>
      </c>
      <c r="AC79" s="167" t="s">
        <v>19</v>
      </c>
      <c r="AD79" s="174">
        <v>8478</v>
      </c>
      <c r="AE79" s="174" t="s">
        <v>262</v>
      </c>
      <c r="AF79" s="184">
        <v>2</v>
      </c>
      <c r="AG79" s="189" t="s">
        <v>71</v>
      </c>
      <c r="AH79" s="185" t="s">
        <v>25</v>
      </c>
      <c r="AI79" s="174">
        <v>0</v>
      </c>
      <c r="AJ79" s="174"/>
      <c r="AK79" s="174" t="s">
        <v>129</v>
      </c>
      <c r="AL79" s="155" t="s">
        <v>261</v>
      </c>
      <c r="AM79" s="155" t="s">
        <v>261</v>
      </c>
      <c r="AN79" s="155" t="s">
        <v>261</v>
      </c>
      <c r="AO79" s="155" t="s">
        <v>261</v>
      </c>
      <c r="AP79" s="155">
        <v>6665533</v>
      </c>
      <c r="AQ79" s="155">
        <v>36818420</v>
      </c>
      <c r="AR79" s="155" t="s">
        <v>261</v>
      </c>
      <c r="AS79" s="155">
        <v>6293000</v>
      </c>
      <c r="AT79" s="203">
        <f t="shared" si="12"/>
        <v>108135994</v>
      </c>
      <c r="AU79" s="203">
        <f t="shared" si="13"/>
        <v>2429249</v>
      </c>
      <c r="AV79" s="203">
        <f t="shared" si="14"/>
        <v>30173823</v>
      </c>
    </row>
    <row r="80" spans="1:48" s="163" customFormat="1" x14ac:dyDescent="0.2">
      <c r="A80" s="174">
        <v>52739895</v>
      </c>
      <c r="B80" s="174" t="s">
        <v>265</v>
      </c>
      <c r="C80" s="175">
        <v>44922</v>
      </c>
      <c r="D80" s="175">
        <v>44713</v>
      </c>
      <c r="E80" s="175">
        <v>44895</v>
      </c>
      <c r="F80" s="188">
        <v>5927100</v>
      </c>
      <c r="G80" s="174">
        <v>0</v>
      </c>
      <c r="H80" s="174">
        <v>0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4">
        <v>0</v>
      </c>
      <c r="O80" s="174">
        <v>0</v>
      </c>
      <c r="P80" s="174">
        <v>0</v>
      </c>
      <c r="Q80" s="174">
        <v>0</v>
      </c>
      <c r="R80" s="174">
        <v>0</v>
      </c>
      <c r="S80" s="174">
        <v>0</v>
      </c>
      <c r="T80" s="188">
        <v>4774600</v>
      </c>
      <c r="U80" s="174">
        <v>0</v>
      </c>
      <c r="V80" s="188">
        <v>1152500</v>
      </c>
      <c r="W80" s="174">
        <v>0</v>
      </c>
      <c r="X80" s="155">
        <f t="shared" si="6"/>
        <v>0</v>
      </c>
      <c r="Y80" s="164">
        <v>0</v>
      </c>
      <c r="Z80" s="157">
        <v>0</v>
      </c>
      <c r="AA80" s="157">
        <f t="shared" si="7"/>
        <v>0</v>
      </c>
      <c r="AB80" s="155">
        <f t="shared" si="8"/>
        <v>5927100</v>
      </c>
      <c r="AC80" s="167" t="s">
        <v>58</v>
      </c>
      <c r="AD80" s="174">
        <v>8428</v>
      </c>
      <c r="AE80" s="174" t="s">
        <v>262</v>
      </c>
      <c r="AF80" s="184">
        <v>2</v>
      </c>
      <c r="AG80" s="189" t="s">
        <v>71</v>
      </c>
      <c r="AH80" s="185" t="s">
        <v>25</v>
      </c>
      <c r="AI80" s="174">
        <v>0</v>
      </c>
      <c r="AJ80" s="174"/>
      <c r="AK80" s="174" t="s">
        <v>129</v>
      </c>
      <c r="AL80" s="155" t="s">
        <v>261</v>
      </c>
      <c r="AM80" s="155" t="s">
        <v>261</v>
      </c>
      <c r="AN80" s="155" t="s">
        <v>261</v>
      </c>
      <c r="AO80" s="155" t="s">
        <v>261</v>
      </c>
      <c r="AP80" s="155" t="s">
        <v>261</v>
      </c>
      <c r="AQ80" s="155" t="s">
        <v>261</v>
      </c>
      <c r="AR80" s="155" t="s">
        <v>261</v>
      </c>
      <c r="AS80" s="155" t="s">
        <v>261</v>
      </c>
      <c r="AT80" s="203">
        <f t="shared" si="12"/>
        <v>0</v>
      </c>
      <c r="AU80" s="203">
        <f t="shared" si="13"/>
        <v>0</v>
      </c>
      <c r="AV80" s="203">
        <f t="shared" si="14"/>
        <v>0</v>
      </c>
    </row>
    <row r="81" spans="1:48" s="163" customFormat="1" x14ac:dyDescent="0.2">
      <c r="A81" s="174">
        <v>52818072</v>
      </c>
      <c r="B81" s="174" t="s">
        <v>269</v>
      </c>
      <c r="C81" s="175">
        <v>44922</v>
      </c>
      <c r="D81" s="175">
        <v>44743</v>
      </c>
      <c r="E81" s="175">
        <v>44895</v>
      </c>
      <c r="F81" s="188">
        <v>31629000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4">
        <v>0</v>
      </c>
      <c r="O81" s="174">
        <v>0</v>
      </c>
      <c r="P81" s="174">
        <v>0</v>
      </c>
      <c r="Q81" s="174">
        <v>0</v>
      </c>
      <c r="R81" s="174">
        <v>0</v>
      </c>
      <c r="S81" s="174">
        <v>0</v>
      </c>
      <c r="T81" s="174">
        <v>0</v>
      </c>
      <c r="U81" s="188">
        <v>5116000</v>
      </c>
      <c r="V81" s="174" t="s">
        <v>261</v>
      </c>
      <c r="W81" s="188">
        <v>26513000</v>
      </c>
      <c r="X81" s="155">
        <f t="shared" si="6"/>
        <v>0</v>
      </c>
      <c r="Y81" s="164">
        <v>0</v>
      </c>
      <c r="Z81" s="157">
        <v>0</v>
      </c>
      <c r="AA81" s="157">
        <f t="shared" si="7"/>
        <v>0</v>
      </c>
      <c r="AB81" s="155">
        <f t="shared" si="8"/>
        <v>31629000</v>
      </c>
      <c r="AC81" s="167" t="s">
        <v>58</v>
      </c>
      <c r="AD81" s="174">
        <v>8427</v>
      </c>
      <c r="AE81" s="174" t="s">
        <v>262</v>
      </c>
      <c r="AF81" s="184">
        <v>2</v>
      </c>
      <c r="AG81" s="189" t="s">
        <v>71</v>
      </c>
      <c r="AH81" s="185" t="s">
        <v>25</v>
      </c>
      <c r="AI81" s="174">
        <v>0</v>
      </c>
      <c r="AJ81" s="174"/>
      <c r="AK81" s="174" t="s">
        <v>129</v>
      </c>
      <c r="AL81" s="155" t="s">
        <v>261</v>
      </c>
      <c r="AM81" s="155" t="s">
        <v>261</v>
      </c>
      <c r="AN81" s="155" t="s">
        <v>261</v>
      </c>
      <c r="AO81" s="155" t="s">
        <v>261</v>
      </c>
      <c r="AP81" s="155" t="s">
        <v>261</v>
      </c>
      <c r="AQ81" s="155" t="s">
        <v>261</v>
      </c>
      <c r="AR81" s="155" t="s">
        <v>261</v>
      </c>
      <c r="AS81" s="155" t="s">
        <v>261</v>
      </c>
      <c r="AT81" s="203">
        <f t="shared" si="12"/>
        <v>0</v>
      </c>
      <c r="AU81" s="203">
        <f t="shared" si="13"/>
        <v>0</v>
      </c>
      <c r="AV81" s="203">
        <f t="shared" si="14"/>
        <v>0</v>
      </c>
    </row>
    <row r="82" spans="1:48" s="163" customFormat="1" x14ac:dyDescent="0.2">
      <c r="A82" s="174">
        <v>802021182</v>
      </c>
      <c r="B82" s="174" t="s">
        <v>266</v>
      </c>
      <c r="C82" s="175">
        <v>44922</v>
      </c>
      <c r="D82" s="175">
        <v>44713</v>
      </c>
      <c r="E82" s="175">
        <v>44895</v>
      </c>
      <c r="F82" s="188">
        <v>93013343</v>
      </c>
      <c r="G82" s="174">
        <v>0</v>
      </c>
      <c r="H82" s="174">
        <v>0</v>
      </c>
      <c r="I82" s="174">
        <v>0</v>
      </c>
      <c r="J82" s="188">
        <v>5000100</v>
      </c>
      <c r="K82" s="174">
        <v>0</v>
      </c>
      <c r="L82" s="174">
        <v>0</v>
      </c>
      <c r="M82" s="174">
        <v>0</v>
      </c>
      <c r="N82" s="174">
        <v>0</v>
      </c>
      <c r="O82" s="174">
        <v>0</v>
      </c>
      <c r="P82" s="174">
        <v>0</v>
      </c>
      <c r="Q82" s="174">
        <v>0</v>
      </c>
      <c r="R82" s="174">
        <v>0</v>
      </c>
      <c r="S82" s="188">
        <v>32845124</v>
      </c>
      <c r="T82" s="174">
        <v>0</v>
      </c>
      <c r="U82" s="174">
        <v>0</v>
      </c>
      <c r="V82" s="188">
        <v>46066330</v>
      </c>
      <c r="W82" s="188">
        <v>9101789</v>
      </c>
      <c r="X82" s="155">
        <f t="shared" si="6"/>
        <v>0</v>
      </c>
      <c r="Y82" s="164">
        <v>0</v>
      </c>
      <c r="Z82" s="157">
        <v>0</v>
      </c>
      <c r="AA82" s="157">
        <f t="shared" si="7"/>
        <v>0</v>
      </c>
      <c r="AB82" s="155">
        <f t="shared" si="8"/>
        <v>93013343</v>
      </c>
      <c r="AC82" s="167" t="s">
        <v>19</v>
      </c>
      <c r="AD82" s="174">
        <v>8424</v>
      </c>
      <c r="AE82" s="174" t="s">
        <v>262</v>
      </c>
      <c r="AF82" s="184">
        <v>2</v>
      </c>
      <c r="AG82" s="189" t="s">
        <v>71</v>
      </c>
      <c r="AH82" s="185" t="s">
        <v>25</v>
      </c>
      <c r="AI82" s="174">
        <v>0</v>
      </c>
      <c r="AJ82" s="174"/>
      <c r="AK82" s="174" t="s">
        <v>129</v>
      </c>
      <c r="AL82" s="155" t="s">
        <v>261</v>
      </c>
      <c r="AM82" s="155" t="s">
        <v>261</v>
      </c>
      <c r="AN82" s="155" t="s">
        <v>261</v>
      </c>
      <c r="AO82" s="155" t="s">
        <v>261</v>
      </c>
      <c r="AP82" s="155" t="s">
        <v>261</v>
      </c>
      <c r="AQ82" s="155">
        <v>4900098</v>
      </c>
      <c r="AR82" s="155" t="s">
        <v>261</v>
      </c>
      <c r="AS82" s="155" t="s">
        <v>261</v>
      </c>
      <c r="AT82" s="203">
        <f t="shared" si="12"/>
        <v>5000100</v>
      </c>
      <c r="AU82" s="203">
        <f t="shared" si="13"/>
        <v>0</v>
      </c>
      <c r="AV82" s="203">
        <f t="shared" si="14"/>
        <v>32845124</v>
      </c>
    </row>
    <row r="83" spans="1:48" s="163" customFormat="1" x14ac:dyDescent="0.2">
      <c r="A83" s="174">
        <v>891411663</v>
      </c>
      <c r="B83" s="174" t="s">
        <v>267</v>
      </c>
      <c r="C83" s="175">
        <v>44917</v>
      </c>
      <c r="D83" s="175">
        <v>43739</v>
      </c>
      <c r="E83" s="175">
        <v>44895</v>
      </c>
      <c r="F83" s="188">
        <v>132628091</v>
      </c>
      <c r="G83" s="174">
        <v>0</v>
      </c>
      <c r="H83" s="174">
        <v>0</v>
      </c>
      <c r="I83" s="174">
        <v>0</v>
      </c>
      <c r="J83" s="188">
        <v>8701789</v>
      </c>
      <c r="K83" s="174">
        <v>0</v>
      </c>
      <c r="L83" s="174">
        <v>0</v>
      </c>
      <c r="M83" s="174">
        <v>0</v>
      </c>
      <c r="N83" s="188">
        <v>950000</v>
      </c>
      <c r="O83" s="174">
        <v>0</v>
      </c>
      <c r="P83" s="174">
        <v>0</v>
      </c>
      <c r="Q83" s="188">
        <v>48716140</v>
      </c>
      <c r="R83" s="174">
        <v>0</v>
      </c>
      <c r="S83" s="188">
        <v>13959149</v>
      </c>
      <c r="T83" s="188">
        <v>15661570</v>
      </c>
      <c r="U83" s="174">
        <v>0</v>
      </c>
      <c r="V83" s="188">
        <v>6200</v>
      </c>
      <c r="W83" s="188">
        <v>44633243</v>
      </c>
      <c r="X83" s="155">
        <f t="shared" si="6"/>
        <v>0</v>
      </c>
      <c r="Y83" s="164">
        <v>0</v>
      </c>
      <c r="Z83" s="157">
        <v>0</v>
      </c>
      <c r="AA83" s="157">
        <f t="shared" si="7"/>
        <v>0</v>
      </c>
      <c r="AB83" s="155">
        <f t="shared" si="8"/>
        <v>132628091</v>
      </c>
      <c r="AC83" s="167" t="s">
        <v>56</v>
      </c>
      <c r="AD83" s="174">
        <v>8393</v>
      </c>
      <c r="AE83" s="174" t="s">
        <v>262</v>
      </c>
      <c r="AF83" s="184">
        <v>2</v>
      </c>
      <c r="AG83" s="189" t="s">
        <v>71</v>
      </c>
      <c r="AH83" s="185" t="s">
        <v>25</v>
      </c>
      <c r="AI83" s="174">
        <v>0</v>
      </c>
      <c r="AJ83" s="174"/>
      <c r="AK83" s="174" t="s">
        <v>129</v>
      </c>
      <c r="AL83" s="155" t="s">
        <v>261</v>
      </c>
      <c r="AM83" s="155" t="s">
        <v>261</v>
      </c>
      <c r="AN83" s="155" t="s">
        <v>261</v>
      </c>
      <c r="AO83" s="155" t="s">
        <v>261</v>
      </c>
      <c r="AP83" s="155" t="s">
        <v>261</v>
      </c>
      <c r="AQ83" s="155">
        <v>8701789</v>
      </c>
      <c r="AR83" s="155">
        <v>5830386</v>
      </c>
      <c r="AS83" s="155">
        <v>1543468</v>
      </c>
      <c r="AT83" s="203">
        <f t="shared" si="12"/>
        <v>57417929</v>
      </c>
      <c r="AU83" s="203">
        <f t="shared" si="13"/>
        <v>950000</v>
      </c>
      <c r="AV83" s="203">
        <f t="shared" si="14"/>
        <v>13959149</v>
      </c>
    </row>
    <row r="84" spans="1:48" s="163" customFormat="1" x14ac:dyDescent="0.2">
      <c r="A84" s="174">
        <v>804006248</v>
      </c>
      <c r="B84" s="174" t="s">
        <v>268</v>
      </c>
      <c r="C84" s="175">
        <v>44916</v>
      </c>
      <c r="D84" s="175">
        <v>43525</v>
      </c>
      <c r="E84" s="175">
        <v>44620</v>
      </c>
      <c r="F84" s="188">
        <v>3182523285</v>
      </c>
      <c r="G84" s="174">
        <v>0</v>
      </c>
      <c r="H84" s="174">
        <v>0</v>
      </c>
      <c r="I84" s="174">
        <v>0</v>
      </c>
      <c r="J84" s="188">
        <v>133911</v>
      </c>
      <c r="K84" s="174">
        <v>0</v>
      </c>
      <c r="L84" s="174">
        <v>0</v>
      </c>
      <c r="M84" s="188">
        <v>230371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88">
        <v>74611651</v>
      </c>
      <c r="T84" s="188">
        <v>5472644</v>
      </c>
      <c r="U84" s="174">
        <v>0</v>
      </c>
      <c r="V84" s="188">
        <v>15896790</v>
      </c>
      <c r="W84" s="188">
        <v>3086177918</v>
      </c>
      <c r="X84" s="155">
        <f t="shared" si="6"/>
        <v>0</v>
      </c>
      <c r="Y84" s="164">
        <v>0</v>
      </c>
      <c r="Z84" s="157">
        <v>0</v>
      </c>
      <c r="AA84" s="157">
        <f t="shared" si="7"/>
        <v>0</v>
      </c>
      <c r="AB84" s="155">
        <f t="shared" si="8"/>
        <v>3182523285</v>
      </c>
      <c r="AC84" s="167" t="s">
        <v>41</v>
      </c>
      <c r="AD84" s="174">
        <v>8377</v>
      </c>
      <c r="AE84" s="174" t="s">
        <v>262</v>
      </c>
      <c r="AF84" s="184">
        <v>2</v>
      </c>
      <c r="AG84" s="189" t="s">
        <v>71</v>
      </c>
      <c r="AH84" s="185" t="s">
        <v>25</v>
      </c>
      <c r="AI84" s="174">
        <v>0</v>
      </c>
      <c r="AJ84" s="174"/>
      <c r="AK84" s="174" t="s">
        <v>129</v>
      </c>
      <c r="AL84" s="155" t="s">
        <v>261</v>
      </c>
      <c r="AM84" s="155" t="s">
        <v>261</v>
      </c>
      <c r="AN84" s="155" t="s">
        <v>261</v>
      </c>
      <c r="AO84" s="155" t="s">
        <v>261</v>
      </c>
      <c r="AP84" s="155" t="s">
        <v>261</v>
      </c>
      <c r="AQ84" s="155" t="s">
        <v>261</v>
      </c>
      <c r="AR84" s="155" t="s">
        <v>261</v>
      </c>
      <c r="AS84" s="155">
        <v>133911</v>
      </c>
      <c r="AT84" s="203">
        <f t="shared" si="12"/>
        <v>133911</v>
      </c>
      <c r="AU84" s="203">
        <f t="shared" si="13"/>
        <v>230371</v>
      </c>
      <c r="AV84" s="203">
        <f t="shared" si="14"/>
        <v>74611651</v>
      </c>
    </row>
    <row r="85" spans="1:48" customFormat="1" ht="15" x14ac:dyDescent="0.25">
      <c r="A85" s="174">
        <v>800233471</v>
      </c>
      <c r="B85" s="174" t="s">
        <v>270</v>
      </c>
      <c r="C85" s="175">
        <v>44896</v>
      </c>
      <c r="D85" s="175">
        <v>43040</v>
      </c>
      <c r="E85" s="175">
        <v>44804</v>
      </c>
      <c r="F85" s="188">
        <v>179510040</v>
      </c>
      <c r="G85" s="188">
        <v>0</v>
      </c>
      <c r="H85" s="188">
        <v>0</v>
      </c>
      <c r="I85" s="188">
        <v>0</v>
      </c>
      <c r="J85" s="188">
        <v>5229443</v>
      </c>
      <c r="K85" s="188">
        <v>0</v>
      </c>
      <c r="L85" s="188">
        <v>84167821</v>
      </c>
      <c r="M85" s="188">
        <v>0</v>
      </c>
      <c r="N85" s="188">
        <v>0</v>
      </c>
      <c r="O85" s="188">
        <v>0</v>
      </c>
      <c r="P85" s="188">
        <v>0</v>
      </c>
      <c r="Q85" s="188">
        <v>48676114</v>
      </c>
      <c r="R85" s="188">
        <v>0</v>
      </c>
      <c r="S85" s="190">
        <v>367072</v>
      </c>
      <c r="T85" s="188">
        <v>18841737</v>
      </c>
      <c r="U85" s="188">
        <v>0</v>
      </c>
      <c r="V85" s="188">
        <v>115234</v>
      </c>
      <c r="W85" s="190">
        <v>22112619</v>
      </c>
      <c r="X85" s="155">
        <f t="shared" si="6"/>
        <v>0</v>
      </c>
      <c r="Y85" s="188">
        <v>0</v>
      </c>
      <c r="Z85" s="188">
        <v>143226260</v>
      </c>
      <c r="AA85" s="157">
        <f t="shared" si="7"/>
        <v>143226260</v>
      </c>
      <c r="AB85" s="155">
        <f t="shared" si="8"/>
        <v>36283780</v>
      </c>
      <c r="AC85" s="167" t="s">
        <v>19</v>
      </c>
      <c r="AD85" s="174">
        <v>7976</v>
      </c>
      <c r="AE85" s="174" t="s">
        <v>57</v>
      </c>
      <c r="AF85" s="184">
        <v>2</v>
      </c>
      <c r="AG85" s="189" t="s">
        <v>71</v>
      </c>
      <c r="AH85" s="174"/>
      <c r="AI85" s="174"/>
      <c r="AJ85" s="174"/>
      <c r="AK85" s="174" t="s">
        <v>271</v>
      </c>
      <c r="AL85" s="174"/>
      <c r="AM85" s="174"/>
      <c r="AN85" s="174"/>
      <c r="AO85" s="174"/>
      <c r="AP85" s="174"/>
      <c r="AQ85" s="174"/>
      <c r="AR85" s="174"/>
      <c r="AS85" s="174"/>
      <c r="AT85" s="203">
        <f t="shared" si="12"/>
        <v>53905557</v>
      </c>
      <c r="AU85" s="203">
        <f t="shared" si="13"/>
        <v>84167821</v>
      </c>
      <c r="AV85" s="203">
        <f t="shared" si="14"/>
        <v>367072</v>
      </c>
    </row>
    <row r="86" spans="1:48" customFormat="1" ht="15" x14ac:dyDescent="0.25">
      <c r="A86" s="174">
        <v>800163519</v>
      </c>
      <c r="B86" s="174" t="s">
        <v>272</v>
      </c>
      <c r="C86" s="175">
        <v>44896</v>
      </c>
      <c r="D86" s="175">
        <v>44621</v>
      </c>
      <c r="E86" s="175">
        <v>44895</v>
      </c>
      <c r="F86" s="188">
        <v>3492980</v>
      </c>
      <c r="G86" s="188">
        <v>0</v>
      </c>
      <c r="H86" s="188">
        <v>0</v>
      </c>
      <c r="I86" s="188">
        <v>0</v>
      </c>
      <c r="J86" s="188">
        <v>151750</v>
      </c>
      <c r="K86" s="188">
        <v>0</v>
      </c>
      <c r="L86" s="188">
        <v>0</v>
      </c>
      <c r="M86" s="188">
        <v>0</v>
      </c>
      <c r="N86" s="188">
        <v>0</v>
      </c>
      <c r="O86" s="188">
        <v>0</v>
      </c>
      <c r="P86" s="188">
        <v>0</v>
      </c>
      <c r="Q86" s="188">
        <v>193806</v>
      </c>
      <c r="R86" s="188">
        <v>0</v>
      </c>
      <c r="S86" s="190">
        <v>1220655</v>
      </c>
      <c r="T86" s="188">
        <v>1122719</v>
      </c>
      <c r="U86" s="188">
        <v>0</v>
      </c>
      <c r="V86" s="188">
        <v>0</v>
      </c>
      <c r="W86" s="190">
        <v>804050</v>
      </c>
      <c r="X86" s="155">
        <f t="shared" si="6"/>
        <v>0</v>
      </c>
      <c r="Y86" s="188">
        <v>0</v>
      </c>
      <c r="Z86" s="188">
        <v>0</v>
      </c>
      <c r="AA86" s="157">
        <f t="shared" si="7"/>
        <v>0</v>
      </c>
      <c r="AB86" s="155">
        <f t="shared" si="8"/>
        <v>3492980</v>
      </c>
      <c r="AC86" s="167" t="s">
        <v>56</v>
      </c>
      <c r="AD86" s="174">
        <v>7971</v>
      </c>
      <c r="AE86" s="174" t="s">
        <v>57</v>
      </c>
      <c r="AF86" s="184">
        <v>2</v>
      </c>
      <c r="AG86" s="189" t="s">
        <v>71</v>
      </c>
      <c r="AH86" s="174"/>
      <c r="AI86" s="174"/>
      <c r="AJ86" s="174"/>
      <c r="AK86" s="174" t="s">
        <v>271</v>
      </c>
      <c r="AL86" s="174"/>
      <c r="AM86" s="174"/>
      <c r="AN86" s="174"/>
      <c r="AO86" s="174"/>
      <c r="AP86" s="174"/>
      <c r="AQ86" s="174"/>
      <c r="AR86" s="174"/>
      <c r="AS86" s="174"/>
      <c r="AT86" s="203">
        <f t="shared" si="9"/>
        <v>345556</v>
      </c>
      <c r="AU86" s="203">
        <f t="shared" si="10"/>
        <v>0</v>
      </c>
      <c r="AV86" s="203">
        <f t="shared" si="11"/>
        <v>1220655</v>
      </c>
    </row>
    <row r="87" spans="1:48" customFormat="1" ht="15" x14ac:dyDescent="0.25">
      <c r="A87" s="174">
        <v>35199725</v>
      </c>
      <c r="B87" s="174" t="s">
        <v>273</v>
      </c>
      <c r="C87" s="175">
        <v>44896</v>
      </c>
      <c r="D87" s="175">
        <v>44682</v>
      </c>
      <c r="E87" s="175">
        <v>44742</v>
      </c>
      <c r="F87" s="188">
        <v>1645146</v>
      </c>
      <c r="G87" s="188">
        <v>0</v>
      </c>
      <c r="H87" s="188">
        <v>0</v>
      </c>
      <c r="I87" s="188">
        <v>0</v>
      </c>
      <c r="J87" s="188">
        <v>452200</v>
      </c>
      <c r="K87" s="188">
        <v>0</v>
      </c>
      <c r="L87" s="188">
        <v>0</v>
      </c>
      <c r="M87" s="188">
        <v>0</v>
      </c>
      <c r="N87" s="188">
        <v>0</v>
      </c>
      <c r="O87" s="188">
        <v>0</v>
      </c>
      <c r="P87" s="188">
        <v>446698</v>
      </c>
      <c r="Q87" s="188">
        <v>0</v>
      </c>
      <c r="R87" s="188">
        <v>0</v>
      </c>
      <c r="S87" s="190">
        <v>485126</v>
      </c>
      <c r="T87" s="188">
        <v>222051</v>
      </c>
      <c r="U87" s="188">
        <v>0</v>
      </c>
      <c r="V87" s="188">
        <v>0</v>
      </c>
      <c r="W87" s="190">
        <v>39071</v>
      </c>
      <c r="X87" s="155">
        <f t="shared" si="6"/>
        <v>0</v>
      </c>
      <c r="Y87" s="188">
        <v>0</v>
      </c>
      <c r="Z87" s="188">
        <v>0</v>
      </c>
      <c r="AA87" s="157">
        <f t="shared" si="7"/>
        <v>0</v>
      </c>
      <c r="AB87" s="155">
        <f t="shared" si="8"/>
        <v>1645146</v>
      </c>
      <c r="AC87" s="167" t="s">
        <v>58</v>
      </c>
      <c r="AD87" s="174">
        <v>7969</v>
      </c>
      <c r="AE87" s="174" t="s">
        <v>57</v>
      </c>
      <c r="AF87" s="184">
        <v>2</v>
      </c>
      <c r="AG87" s="189" t="s">
        <v>71</v>
      </c>
      <c r="AH87" s="174"/>
      <c r="AI87" s="174"/>
      <c r="AJ87" s="174"/>
      <c r="AK87" s="174" t="s">
        <v>271</v>
      </c>
      <c r="AL87" s="174"/>
      <c r="AM87" s="174"/>
      <c r="AN87" s="174"/>
      <c r="AO87" s="174"/>
      <c r="AP87" s="174"/>
      <c r="AQ87" s="174"/>
      <c r="AR87" s="174"/>
      <c r="AS87" s="174"/>
      <c r="AT87" s="203">
        <f t="shared" si="9"/>
        <v>898898</v>
      </c>
      <c r="AU87" s="203">
        <f t="shared" si="10"/>
        <v>0</v>
      </c>
      <c r="AV87" s="203">
        <f t="shared" si="11"/>
        <v>485126</v>
      </c>
    </row>
    <row r="88" spans="1:48" customFormat="1" ht="15" x14ac:dyDescent="0.25">
      <c r="A88" s="191">
        <v>821000831</v>
      </c>
      <c r="B88" s="174" t="s">
        <v>274</v>
      </c>
      <c r="C88" s="175">
        <v>44897</v>
      </c>
      <c r="D88" s="175">
        <v>44075</v>
      </c>
      <c r="E88" s="175">
        <v>44165</v>
      </c>
      <c r="F88" s="188">
        <v>148015269</v>
      </c>
      <c r="G88" s="188">
        <v>0</v>
      </c>
      <c r="H88" s="188">
        <v>0</v>
      </c>
      <c r="I88" s="188">
        <v>0</v>
      </c>
      <c r="J88" s="188">
        <v>7083749</v>
      </c>
      <c r="K88" s="188">
        <v>0</v>
      </c>
      <c r="L88" s="188">
        <v>0</v>
      </c>
      <c r="M88" s="188">
        <v>0</v>
      </c>
      <c r="N88" s="188">
        <v>969984</v>
      </c>
      <c r="O88" s="188">
        <v>0</v>
      </c>
      <c r="P88" s="188">
        <v>0</v>
      </c>
      <c r="Q88" s="188">
        <v>1797400</v>
      </c>
      <c r="R88" s="188">
        <v>0</v>
      </c>
      <c r="S88" s="190">
        <v>3059495</v>
      </c>
      <c r="T88" s="188">
        <v>12937017</v>
      </c>
      <c r="U88" s="188">
        <v>0</v>
      </c>
      <c r="V88" s="188">
        <v>121978224</v>
      </c>
      <c r="W88" s="190">
        <v>189400</v>
      </c>
      <c r="X88" s="155">
        <f t="shared" si="6"/>
        <v>0</v>
      </c>
      <c r="Y88" s="188">
        <v>0</v>
      </c>
      <c r="Z88" s="188">
        <v>0</v>
      </c>
      <c r="AA88" s="157">
        <f t="shared" si="7"/>
        <v>0</v>
      </c>
      <c r="AB88" s="155">
        <f t="shared" si="8"/>
        <v>148015269</v>
      </c>
      <c r="AC88" s="167" t="s">
        <v>56</v>
      </c>
      <c r="AD88" s="174">
        <v>7999</v>
      </c>
      <c r="AE88" s="174" t="s">
        <v>57</v>
      </c>
      <c r="AF88" s="184">
        <v>2</v>
      </c>
      <c r="AG88" s="189" t="s">
        <v>71</v>
      </c>
      <c r="AH88" s="174" t="s">
        <v>25</v>
      </c>
      <c r="AI88" s="174"/>
      <c r="AJ88" s="175"/>
      <c r="AK88" s="174" t="s">
        <v>275</v>
      </c>
      <c r="AL88" s="188"/>
      <c r="AM88" s="188"/>
      <c r="AN88" s="188"/>
      <c r="AO88" s="188"/>
      <c r="AP88" s="188"/>
      <c r="AQ88" s="188"/>
      <c r="AR88" s="188"/>
      <c r="AS88" s="188"/>
      <c r="AT88" s="203">
        <f t="shared" ref="AT88" si="15">+J88+G88+I88+P88+Q88+O88</f>
        <v>8881149</v>
      </c>
      <c r="AU88" s="203">
        <f t="shared" ref="AU88" si="16">+H88+K88+L88+M88+N88</f>
        <v>969984</v>
      </c>
      <c r="AV88" s="203">
        <f t="shared" ref="AV88" si="17">+S88</f>
        <v>3059495</v>
      </c>
    </row>
    <row r="89" spans="1:48" customFormat="1" ht="15" x14ac:dyDescent="0.25">
      <c r="A89" s="191">
        <v>813010024</v>
      </c>
      <c r="B89" s="174" t="s">
        <v>276</v>
      </c>
      <c r="C89" s="175">
        <v>44897</v>
      </c>
      <c r="D89" s="175">
        <v>44075</v>
      </c>
      <c r="E89" s="175">
        <v>44895</v>
      </c>
      <c r="F89" s="188">
        <v>11441448</v>
      </c>
      <c r="G89" s="188">
        <v>0</v>
      </c>
      <c r="H89" s="188">
        <v>0</v>
      </c>
      <c r="I89" s="188">
        <v>0</v>
      </c>
      <c r="J89" s="188">
        <v>989318</v>
      </c>
      <c r="K89" s="188">
        <v>0</v>
      </c>
      <c r="L89" s="188">
        <v>0</v>
      </c>
      <c r="M89" s="188">
        <v>0</v>
      </c>
      <c r="N89" s="188">
        <v>0</v>
      </c>
      <c r="O89" s="188">
        <v>0</v>
      </c>
      <c r="P89" s="188">
        <v>0</v>
      </c>
      <c r="Q89" s="188">
        <v>293700</v>
      </c>
      <c r="R89" s="188">
        <v>0</v>
      </c>
      <c r="S89" s="190">
        <v>3260993</v>
      </c>
      <c r="T89" s="188">
        <v>720544</v>
      </c>
      <c r="U89" s="188">
        <v>0</v>
      </c>
      <c r="V89" s="188">
        <v>1778462</v>
      </c>
      <c r="W89" s="190">
        <v>4398431</v>
      </c>
      <c r="X89" s="155">
        <f t="shared" si="6"/>
        <v>0</v>
      </c>
      <c r="Y89" s="188">
        <v>0</v>
      </c>
      <c r="Z89" s="188">
        <v>0</v>
      </c>
      <c r="AA89" s="157">
        <f t="shared" si="7"/>
        <v>0</v>
      </c>
      <c r="AB89" s="155">
        <f t="shared" si="8"/>
        <v>11441448</v>
      </c>
      <c r="AC89" s="167" t="s">
        <v>56</v>
      </c>
      <c r="AD89" s="174">
        <v>7996</v>
      </c>
      <c r="AE89" s="174" t="s">
        <v>57</v>
      </c>
      <c r="AF89" s="184">
        <v>2</v>
      </c>
      <c r="AG89" s="189" t="s">
        <v>71</v>
      </c>
      <c r="AH89" s="174" t="s">
        <v>25</v>
      </c>
      <c r="AI89" s="174"/>
      <c r="AJ89" s="175"/>
      <c r="AK89" s="174" t="s">
        <v>275</v>
      </c>
      <c r="AL89" s="188"/>
      <c r="AM89" s="188"/>
      <c r="AN89" s="188"/>
      <c r="AO89" s="188"/>
      <c r="AP89" s="188"/>
      <c r="AQ89" s="188"/>
      <c r="AR89" s="188"/>
      <c r="AS89" s="188"/>
      <c r="AT89" s="203">
        <f t="shared" si="9"/>
        <v>1283018</v>
      </c>
      <c r="AU89" s="203">
        <f t="shared" si="10"/>
        <v>0</v>
      </c>
      <c r="AV89" s="203">
        <f t="shared" si="11"/>
        <v>3260993</v>
      </c>
    </row>
    <row r="90" spans="1:48" customFormat="1" ht="15" x14ac:dyDescent="0.25">
      <c r="A90" s="191">
        <v>800084206</v>
      </c>
      <c r="B90" s="174" t="s">
        <v>277</v>
      </c>
      <c r="C90" s="175">
        <v>44897</v>
      </c>
      <c r="D90" s="175">
        <v>42401</v>
      </c>
      <c r="E90" s="175">
        <v>44895</v>
      </c>
      <c r="F90" s="188">
        <v>76162166</v>
      </c>
      <c r="G90" s="188">
        <v>215532</v>
      </c>
      <c r="H90" s="188">
        <v>0</v>
      </c>
      <c r="I90" s="188">
        <v>0</v>
      </c>
      <c r="J90" s="188">
        <v>1904823</v>
      </c>
      <c r="K90" s="188">
        <v>0</v>
      </c>
      <c r="L90" s="188">
        <v>0</v>
      </c>
      <c r="M90" s="188">
        <v>0</v>
      </c>
      <c r="N90" s="188">
        <v>284496</v>
      </c>
      <c r="O90" s="188">
        <v>0</v>
      </c>
      <c r="P90" s="188">
        <v>0</v>
      </c>
      <c r="Q90" s="188">
        <v>36086315</v>
      </c>
      <c r="R90" s="188">
        <v>0</v>
      </c>
      <c r="S90" s="190">
        <v>14666355</v>
      </c>
      <c r="T90" s="188">
        <v>5488371</v>
      </c>
      <c r="U90" s="188">
        <v>0</v>
      </c>
      <c r="V90" s="188">
        <v>454563</v>
      </c>
      <c r="W90" s="190">
        <v>17061711</v>
      </c>
      <c r="X90" s="155">
        <f t="shared" si="6"/>
        <v>0</v>
      </c>
      <c r="Y90" s="188">
        <v>0</v>
      </c>
      <c r="Z90" s="188">
        <v>1273313</v>
      </c>
      <c r="AA90" s="157">
        <f t="shared" si="7"/>
        <v>1273313</v>
      </c>
      <c r="AB90" s="155">
        <f t="shared" si="8"/>
        <v>74888853</v>
      </c>
      <c r="AC90" s="167" t="s">
        <v>56</v>
      </c>
      <c r="AD90" s="174">
        <v>7994</v>
      </c>
      <c r="AE90" s="174" t="s">
        <v>57</v>
      </c>
      <c r="AF90" s="184">
        <v>2</v>
      </c>
      <c r="AG90" s="189" t="s">
        <v>71</v>
      </c>
      <c r="AH90" s="174"/>
      <c r="AI90" s="174"/>
      <c r="AJ90" s="174"/>
      <c r="AK90" s="174" t="s">
        <v>278</v>
      </c>
      <c r="AL90" s="174"/>
      <c r="AM90" s="174"/>
      <c r="AN90" s="174"/>
      <c r="AO90" s="174"/>
      <c r="AP90" s="174"/>
      <c r="AQ90" s="174"/>
      <c r="AR90" s="174"/>
      <c r="AS90" s="174"/>
      <c r="AT90" s="203">
        <f t="shared" si="9"/>
        <v>38206670</v>
      </c>
      <c r="AU90" s="203">
        <f t="shared" si="10"/>
        <v>284496</v>
      </c>
      <c r="AV90" s="203">
        <f t="shared" si="11"/>
        <v>14666355</v>
      </c>
    </row>
    <row r="91" spans="1:48" customFormat="1" ht="15" x14ac:dyDescent="0.25">
      <c r="A91" s="174">
        <v>900010842</v>
      </c>
      <c r="B91" s="174" t="s">
        <v>279</v>
      </c>
      <c r="C91" s="175">
        <v>44897</v>
      </c>
      <c r="D91" s="175">
        <v>44593</v>
      </c>
      <c r="E91" s="175">
        <v>44895</v>
      </c>
      <c r="F91" s="188">
        <v>95026305</v>
      </c>
      <c r="G91" s="188">
        <v>0</v>
      </c>
      <c r="H91" s="188">
        <v>0</v>
      </c>
      <c r="I91" s="188">
        <v>0</v>
      </c>
      <c r="J91" s="188">
        <v>52578471</v>
      </c>
      <c r="K91" s="188">
        <v>0</v>
      </c>
      <c r="L91" s="188">
        <v>0</v>
      </c>
      <c r="M91" s="188">
        <v>0</v>
      </c>
      <c r="N91" s="188">
        <v>0</v>
      </c>
      <c r="O91" s="188">
        <v>0</v>
      </c>
      <c r="P91" s="188">
        <v>0</v>
      </c>
      <c r="Q91" s="188">
        <v>2500000</v>
      </c>
      <c r="R91" s="188">
        <v>0</v>
      </c>
      <c r="S91" s="190">
        <v>0</v>
      </c>
      <c r="T91" s="188">
        <v>0</v>
      </c>
      <c r="U91" s="188">
        <v>3269232</v>
      </c>
      <c r="V91" s="188">
        <v>0</v>
      </c>
      <c r="W91" s="190">
        <v>36678602</v>
      </c>
      <c r="X91" s="155">
        <f t="shared" si="6"/>
        <v>0</v>
      </c>
      <c r="Y91" s="188">
        <v>0</v>
      </c>
      <c r="Z91" s="188">
        <v>0</v>
      </c>
      <c r="AA91" s="157">
        <f t="shared" si="7"/>
        <v>0</v>
      </c>
      <c r="AB91" s="155">
        <f t="shared" si="8"/>
        <v>95026305</v>
      </c>
      <c r="AC91" s="167" t="s">
        <v>19</v>
      </c>
      <c r="AD91" s="174">
        <v>7989</v>
      </c>
      <c r="AE91" s="174" t="s">
        <v>57</v>
      </c>
      <c r="AF91" s="184">
        <v>2</v>
      </c>
      <c r="AG91" s="189" t="s">
        <v>71</v>
      </c>
      <c r="AH91" s="174"/>
      <c r="AI91" s="174"/>
      <c r="AJ91" s="174"/>
      <c r="AK91" s="174" t="s">
        <v>271</v>
      </c>
      <c r="AL91" s="174"/>
      <c r="AM91" s="174"/>
      <c r="AN91" s="174"/>
      <c r="AO91" s="174"/>
      <c r="AP91" s="174"/>
      <c r="AQ91" s="174"/>
      <c r="AR91" s="174"/>
      <c r="AS91" s="174"/>
      <c r="AT91" s="203">
        <f t="shared" si="9"/>
        <v>55078471</v>
      </c>
      <c r="AU91" s="203">
        <f t="shared" si="10"/>
        <v>0</v>
      </c>
      <c r="AV91" s="203">
        <f t="shared" si="11"/>
        <v>0</v>
      </c>
    </row>
    <row r="92" spans="1:48" customFormat="1" ht="15" x14ac:dyDescent="0.25">
      <c r="A92" s="174">
        <v>820003431</v>
      </c>
      <c r="B92" s="174" t="s">
        <v>280</v>
      </c>
      <c r="C92" s="175">
        <v>44897</v>
      </c>
      <c r="D92" s="175">
        <v>44652</v>
      </c>
      <c r="E92" s="175">
        <v>44742</v>
      </c>
      <c r="F92" s="188">
        <v>810323</v>
      </c>
      <c r="G92" s="188">
        <v>0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88">
        <v>0</v>
      </c>
      <c r="N92" s="188">
        <v>0</v>
      </c>
      <c r="O92" s="188">
        <v>0</v>
      </c>
      <c r="P92" s="188">
        <v>0</v>
      </c>
      <c r="Q92" s="188">
        <v>0</v>
      </c>
      <c r="R92" s="188">
        <v>0</v>
      </c>
      <c r="S92" s="190">
        <v>3691</v>
      </c>
      <c r="T92" s="188">
        <v>514232</v>
      </c>
      <c r="U92" s="188">
        <v>0</v>
      </c>
      <c r="V92" s="188">
        <v>0</v>
      </c>
      <c r="W92" s="190">
        <v>292400</v>
      </c>
      <c r="X92" s="155">
        <f t="shared" si="6"/>
        <v>0</v>
      </c>
      <c r="Y92" s="188">
        <v>0</v>
      </c>
      <c r="Z92" s="188">
        <v>0</v>
      </c>
      <c r="AA92" s="157">
        <f t="shared" si="7"/>
        <v>0</v>
      </c>
      <c r="AB92" s="155">
        <f t="shared" si="8"/>
        <v>810323</v>
      </c>
      <c r="AC92" s="167" t="s">
        <v>56</v>
      </c>
      <c r="AD92" s="174">
        <v>7978</v>
      </c>
      <c r="AE92" s="174" t="s">
        <v>57</v>
      </c>
      <c r="AF92" s="184">
        <v>2</v>
      </c>
      <c r="AG92" s="189" t="s">
        <v>71</v>
      </c>
      <c r="AH92" s="174"/>
      <c r="AI92" s="174"/>
      <c r="AJ92" s="174"/>
      <c r="AK92" s="174" t="s">
        <v>271</v>
      </c>
      <c r="AL92" s="174"/>
      <c r="AM92" s="174"/>
      <c r="AN92" s="174"/>
      <c r="AO92" s="174"/>
      <c r="AP92" s="174"/>
      <c r="AQ92" s="174"/>
      <c r="AR92" s="174"/>
      <c r="AS92" s="174"/>
      <c r="AT92" s="203">
        <f t="shared" si="9"/>
        <v>0</v>
      </c>
      <c r="AU92" s="203">
        <f t="shared" si="10"/>
        <v>0</v>
      </c>
      <c r="AV92" s="203">
        <f t="shared" si="11"/>
        <v>3691</v>
      </c>
    </row>
    <row r="93" spans="1:48" customFormat="1" ht="15" x14ac:dyDescent="0.25">
      <c r="A93" s="169">
        <v>901208937</v>
      </c>
      <c r="B93" s="174" t="s">
        <v>281</v>
      </c>
      <c r="C93" s="175">
        <v>44900</v>
      </c>
      <c r="D93" s="175">
        <v>44197</v>
      </c>
      <c r="E93" s="175">
        <v>44895</v>
      </c>
      <c r="F93" s="188">
        <v>3423653092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189710221</v>
      </c>
      <c r="M93" s="188">
        <v>205501845</v>
      </c>
      <c r="N93" s="188">
        <v>0</v>
      </c>
      <c r="O93" s="188">
        <v>0</v>
      </c>
      <c r="P93" s="188">
        <v>0</v>
      </c>
      <c r="Q93" s="188">
        <v>336758622</v>
      </c>
      <c r="R93" s="188">
        <v>0</v>
      </c>
      <c r="S93" s="190">
        <v>0</v>
      </c>
      <c r="T93" s="188">
        <v>1236900</v>
      </c>
      <c r="U93" s="188">
        <v>4514774</v>
      </c>
      <c r="V93" s="188">
        <v>10464300</v>
      </c>
      <c r="W93" s="190">
        <v>2675466430</v>
      </c>
      <c r="X93" s="155">
        <f t="shared" si="6"/>
        <v>0</v>
      </c>
      <c r="Y93" s="188">
        <v>0</v>
      </c>
      <c r="Z93" s="188">
        <v>0</v>
      </c>
      <c r="AA93" s="157">
        <f t="shared" si="7"/>
        <v>0</v>
      </c>
      <c r="AB93" s="155">
        <f t="shared" si="8"/>
        <v>3423653092</v>
      </c>
      <c r="AC93" s="167" t="s">
        <v>19</v>
      </c>
      <c r="AD93" s="174">
        <v>8291</v>
      </c>
      <c r="AE93" s="174" t="s">
        <v>57</v>
      </c>
      <c r="AF93" s="184">
        <v>2</v>
      </c>
      <c r="AG93" s="189" t="s">
        <v>71</v>
      </c>
      <c r="AH93" s="174" t="s">
        <v>25</v>
      </c>
      <c r="AI93" s="174"/>
      <c r="AJ93" s="175">
        <v>43830</v>
      </c>
      <c r="AK93" s="174" t="s">
        <v>275</v>
      </c>
      <c r="AL93" s="188"/>
      <c r="AM93" s="188"/>
      <c r="AN93" s="188"/>
      <c r="AO93" s="188"/>
      <c r="AP93" s="188"/>
      <c r="AQ93" s="188"/>
      <c r="AR93" s="188"/>
      <c r="AS93" s="188"/>
      <c r="AT93" s="203">
        <f t="shared" si="9"/>
        <v>336758622</v>
      </c>
      <c r="AU93" s="203">
        <f t="shared" si="10"/>
        <v>395212066</v>
      </c>
      <c r="AV93" s="203">
        <f t="shared" si="11"/>
        <v>0</v>
      </c>
    </row>
    <row r="94" spans="1:48" customFormat="1" ht="15" x14ac:dyDescent="0.25">
      <c r="A94" s="191">
        <v>820002657</v>
      </c>
      <c r="B94" s="174" t="s">
        <v>177</v>
      </c>
      <c r="C94" s="175">
        <v>44900</v>
      </c>
      <c r="D94" s="175">
        <v>44562</v>
      </c>
      <c r="E94" s="175">
        <v>44742</v>
      </c>
      <c r="F94" s="188">
        <v>513975</v>
      </c>
      <c r="G94" s="188">
        <v>0</v>
      </c>
      <c r="H94" s="188">
        <v>0</v>
      </c>
      <c r="I94" s="188">
        <v>0</v>
      </c>
      <c r="J94" s="188">
        <v>512475</v>
      </c>
      <c r="K94" s="188">
        <v>0</v>
      </c>
      <c r="L94" s="188">
        <v>0</v>
      </c>
      <c r="M94" s="188">
        <v>0</v>
      </c>
      <c r="N94" s="188">
        <v>0</v>
      </c>
      <c r="O94" s="188">
        <v>0</v>
      </c>
      <c r="P94" s="188">
        <v>0</v>
      </c>
      <c r="Q94" s="188">
        <v>0</v>
      </c>
      <c r="R94" s="188">
        <v>0</v>
      </c>
      <c r="S94" s="190">
        <v>0</v>
      </c>
      <c r="T94" s="188">
        <v>0</v>
      </c>
      <c r="U94" s="188">
        <v>0</v>
      </c>
      <c r="V94" s="188">
        <v>0</v>
      </c>
      <c r="W94" s="190">
        <v>1500</v>
      </c>
      <c r="X94" s="155">
        <f t="shared" si="6"/>
        <v>0</v>
      </c>
      <c r="Y94" s="188">
        <v>0</v>
      </c>
      <c r="Z94" s="188">
        <v>0</v>
      </c>
      <c r="AA94" s="157">
        <f t="shared" si="7"/>
        <v>0</v>
      </c>
      <c r="AB94" s="155">
        <f t="shared" si="8"/>
        <v>513975</v>
      </c>
      <c r="AC94" s="167" t="s">
        <v>56</v>
      </c>
      <c r="AD94" s="174">
        <v>8025</v>
      </c>
      <c r="AE94" s="174" t="s">
        <v>57</v>
      </c>
      <c r="AF94" s="184">
        <v>2</v>
      </c>
      <c r="AG94" s="189" t="s">
        <v>71</v>
      </c>
      <c r="AH94" s="174" t="s">
        <v>25</v>
      </c>
      <c r="AI94" s="174"/>
      <c r="AJ94" s="175">
        <v>44196</v>
      </c>
      <c r="AK94" s="174" t="s">
        <v>275</v>
      </c>
      <c r="AL94" s="188"/>
      <c r="AM94" s="188"/>
      <c r="AN94" s="188"/>
      <c r="AO94" s="188"/>
      <c r="AP94" s="188"/>
      <c r="AQ94" s="188"/>
      <c r="AR94" s="188"/>
      <c r="AS94" s="188"/>
      <c r="AT94" s="203">
        <f t="shared" si="9"/>
        <v>512475</v>
      </c>
      <c r="AU94" s="203">
        <f t="shared" si="10"/>
        <v>0</v>
      </c>
      <c r="AV94" s="203">
        <f t="shared" si="11"/>
        <v>0</v>
      </c>
    </row>
    <row r="95" spans="1:48" customFormat="1" ht="15" x14ac:dyDescent="0.25">
      <c r="A95" s="169">
        <v>829003945</v>
      </c>
      <c r="B95" s="174" t="s">
        <v>282</v>
      </c>
      <c r="C95" s="175">
        <v>44902</v>
      </c>
      <c r="D95" s="175">
        <v>44317</v>
      </c>
      <c r="E95" s="175">
        <v>44865</v>
      </c>
      <c r="F95" s="188">
        <v>582340</v>
      </c>
      <c r="G95" s="188">
        <v>0</v>
      </c>
      <c r="H95" s="188">
        <v>0</v>
      </c>
      <c r="I95" s="188">
        <v>0</v>
      </c>
      <c r="J95" s="188">
        <v>0</v>
      </c>
      <c r="K95" s="188">
        <v>0</v>
      </c>
      <c r="L95" s="188">
        <v>0</v>
      </c>
      <c r="M95" s="188">
        <v>0</v>
      </c>
      <c r="N95" s="188">
        <v>0</v>
      </c>
      <c r="O95" s="188">
        <v>0</v>
      </c>
      <c r="P95" s="188">
        <v>0</v>
      </c>
      <c r="Q95" s="188">
        <v>0</v>
      </c>
      <c r="R95" s="188">
        <v>0</v>
      </c>
      <c r="S95" s="190">
        <v>0</v>
      </c>
      <c r="T95" s="188">
        <v>125100</v>
      </c>
      <c r="U95" s="188">
        <v>0</v>
      </c>
      <c r="V95" s="188">
        <v>390040</v>
      </c>
      <c r="W95" s="190">
        <v>67200</v>
      </c>
      <c r="X95" s="155">
        <f t="shared" si="6"/>
        <v>0</v>
      </c>
      <c r="Y95" s="188">
        <v>0</v>
      </c>
      <c r="Z95" s="188">
        <v>0</v>
      </c>
      <c r="AA95" s="157">
        <f t="shared" si="7"/>
        <v>0</v>
      </c>
      <c r="AB95" s="155">
        <f t="shared" si="8"/>
        <v>582340</v>
      </c>
      <c r="AC95" s="167" t="s">
        <v>19</v>
      </c>
      <c r="AD95" s="174">
        <v>8099</v>
      </c>
      <c r="AE95" s="174" t="s">
        <v>57</v>
      </c>
      <c r="AF95" s="184">
        <v>2</v>
      </c>
      <c r="AG95" s="189" t="s">
        <v>71</v>
      </c>
      <c r="AH95" s="174" t="s">
        <v>25</v>
      </c>
      <c r="AI95" s="174"/>
      <c r="AJ95" s="175"/>
      <c r="AK95" s="174" t="s">
        <v>275</v>
      </c>
      <c r="AL95" s="188"/>
      <c r="AM95" s="188"/>
      <c r="AN95" s="188"/>
      <c r="AO95" s="188"/>
      <c r="AP95" s="188"/>
      <c r="AQ95" s="188"/>
      <c r="AR95" s="188"/>
      <c r="AS95" s="188"/>
      <c r="AT95" s="203">
        <f t="shared" si="9"/>
        <v>0</v>
      </c>
      <c r="AU95" s="203">
        <f t="shared" si="10"/>
        <v>0</v>
      </c>
      <c r="AV95" s="203">
        <f t="shared" si="11"/>
        <v>0</v>
      </c>
    </row>
    <row r="96" spans="1:48" customFormat="1" ht="15" x14ac:dyDescent="0.25">
      <c r="A96" s="169">
        <v>900448559</v>
      </c>
      <c r="B96" s="174" t="s">
        <v>283</v>
      </c>
      <c r="C96" s="175">
        <v>44902</v>
      </c>
      <c r="D96" s="175">
        <v>43252</v>
      </c>
      <c r="E96" s="175">
        <v>44865</v>
      </c>
      <c r="F96" s="188">
        <v>86627381</v>
      </c>
      <c r="G96" s="188">
        <v>0</v>
      </c>
      <c r="H96" s="188">
        <v>0</v>
      </c>
      <c r="I96" s="188">
        <v>0</v>
      </c>
      <c r="J96" s="188">
        <v>4113300</v>
      </c>
      <c r="K96" s="188">
        <v>0</v>
      </c>
      <c r="L96" s="188">
        <v>0</v>
      </c>
      <c r="M96" s="188">
        <v>0</v>
      </c>
      <c r="N96" s="188">
        <v>0</v>
      </c>
      <c r="O96" s="188">
        <v>0</v>
      </c>
      <c r="P96" s="188">
        <v>0</v>
      </c>
      <c r="Q96" s="188">
        <v>0</v>
      </c>
      <c r="R96" s="188">
        <v>0</v>
      </c>
      <c r="S96" s="190">
        <v>923200</v>
      </c>
      <c r="T96" s="188">
        <v>2354850</v>
      </c>
      <c r="U96" s="188">
        <v>0</v>
      </c>
      <c r="V96" s="188">
        <v>68820105</v>
      </c>
      <c r="W96" s="190">
        <v>10415926</v>
      </c>
      <c r="X96" s="155">
        <f t="shared" si="6"/>
        <v>0</v>
      </c>
      <c r="Y96" s="188">
        <v>0</v>
      </c>
      <c r="Z96" s="188">
        <v>0</v>
      </c>
      <c r="AA96" s="157">
        <f t="shared" si="7"/>
        <v>0</v>
      </c>
      <c r="AB96" s="155">
        <f t="shared" si="8"/>
        <v>86627381</v>
      </c>
      <c r="AC96" s="167" t="s">
        <v>19</v>
      </c>
      <c r="AD96" s="174">
        <v>8097</v>
      </c>
      <c r="AE96" s="174" t="s">
        <v>57</v>
      </c>
      <c r="AF96" s="184">
        <v>2</v>
      </c>
      <c r="AG96" s="189" t="s">
        <v>71</v>
      </c>
      <c r="AH96" s="174" t="s">
        <v>25</v>
      </c>
      <c r="AI96" s="174"/>
      <c r="AJ96" s="175">
        <v>43100</v>
      </c>
      <c r="AK96" s="174" t="s">
        <v>275</v>
      </c>
      <c r="AL96" s="188"/>
      <c r="AM96" s="188"/>
      <c r="AN96" s="188"/>
      <c r="AO96" s="188"/>
      <c r="AP96" s="188"/>
      <c r="AQ96" s="188"/>
      <c r="AR96" s="188"/>
      <c r="AS96" s="188"/>
      <c r="AT96" s="203">
        <f t="shared" si="9"/>
        <v>4113300</v>
      </c>
      <c r="AU96" s="203">
        <f t="shared" si="10"/>
        <v>0</v>
      </c>
      <c r="AV96" s="203">
        <f t="shared" si="11"/>
        <v>923200</v>
      </c>
    </row>
    <row r="97" spans="1:48" customFormat="1" ht="15" x14ac:dyDescent="0.25">
      <c r="A97" s="169">
        <v>900447641</v>
      </c>
      <c r="B97" s="174" t="s">
        <v>284</v>
      </c>
      <c r="C97" s="175">
        <v>44902</v>
      </c>
      <c r="D97" s="175">
        <v>44805</v>
      </c>
      <c r="E97" s="175">
        <v>44895</v>
      </c>
      <c r="F97" s="188">
        <v>44694354</v>
      </c>
      <c r="G97" s="188">
        <v>0</v>
      </c>
      <c r="H97" s="188">
        <v>0</v>
      </c>
      <c r="I97" s="188">
        <v>0</v>
      </c>
      <c r="J97" s="188">
        <v>43813264</v>
      </c>
      <c r="K97" s="188">
        <v>0</v>
      </c>
      <c r="L97" s="188">
        <v>0</v>
      </c>
      <c r="M97" s="188">
        <v>0</v>
      </c>
      <c r="N97" s="188">
        <v>0</v>
      </c>
      <c r="O97" s="188">
        <v>0</v>
      </c>
      <c r="P97" s="188">
        <v>0</v>
      </c>
      <c r="Q97" s="188">
        <v>0</v>
      </c>
      <c r="R97" s="188">
        <v>0</v>
      </c>
      <c r="S97" s="190">
        <v>0</v>
      </c>
      <c r="T97" s="188">
        <v>0</v>
      </c>
      <c r="U97" s="188">
        <v>0</v>
      </c>
      <c r="V97" s="188">
        <v>0</v>
      </c>
      <c r="W97" s="190">
        <v>881090</v>
      </c>
      <c r="X97" s="155">
        <f t="shared" si="6"/>
        <v>0</v>
      </c>
      <c r="Y97" s="188">
        <v>0</v>
      </c>
      <c r="Z97" s="188">
        <v>0</v>
      </c>
      <c r="AA97" s="157">
        <f t="shared" si="7"/>
        <v>0</v>
      </c>
      <c r="AB97" s="155">
        <f t="shared" si="8"/>
        <v>44694354</v>
      </c>
      <c r="AC97" s="167" t="s">
        <v>19</v>
      </c>
      <c r="AD97" s="174">
        <v>8085</v>
      </c>
      <c r="AE97" s="174" t="s">
        <v>57</v>
      </c>
      <c r="AF97" s="184">
        <v>2</v>
      </c>
      <c r="AG97" s="189" t="s">
        <v>71</v>
      </c>
      <c r="AH97" s="174" t="s">
        <v>25</v>
      </c>
      <c r="AI97" s="174"/>
      <c r="AJ97" s="175"/>
      <c r="AK97" s="174" t="s">
        <v>275</v>
      </c>
      <c r="AL97" s="188"/>
      <c r="AM97" s="188"/>
      <c r="AN97" s="188"/>
      <c r="AO97" s="188"/>
      <c r="AP97" s="188"/>
      <c r="AQ97" s="188"/>
      <c r="AR97" s="188"/>
      <c r="AS97" s="188"/>
      <c r="AT97" s="203">
        <f t="shared" si="9"/>
        <v>43813264</v>
      </c>
      <c r="AU97" s="203">
        <f t="shared" si="10"/>
        <v>0</v>
      </c>
      <c r="AV97" s="203">
        <f t="shared" si="11"/>
        <v>0</v>
      </c>
    </row>
    <row r="98" spans="1:48" customFormat="1" ht="15" x14ac:dyDescent="0.25">
      <c r="A98" s="191">
        <v>820004318</v>
      </c>
      <c r="B98" s="174" t="s">
        <v>285</v>
      </c>
      <c r="C98" s="175">
        <v>44902</v>
      </c>
      <c r="D98" s="175">
        <v>44562</v>
      </c>
      <c r="E98" s="175">
        <v>44865</v>
      </c>
      <c r="F98" s="188">
        <v>13827393</v>
      </c>
      <c r="G98" s="188">
        <v>0</v>
      </c>
      <c r="H98" s="188">
        <v>0</v>
      </c>
      <c r="I98" s="188">
        <v>0</v>
      </c>
      <c r="J98" s="188">
        <v>320881</v>
      </c>
      <c r="K98" s="188">
        <v>0</v>
      </c>
      <c r="L98" s="188">
        <v>0</v>
      </c>
      <c r="M98" s="188">
        <v>0</v>
      </c>
      <c r="N98" s="188">
        <v>0</v>
      </c>
      <c r="O98" s="188">
        <v>0</v>
      </c>
      <c r="P98" s="188">
        <v>0</v>
      </c>
      <c r="Q98" s="188">
        <v>0</v>
      </c>
      <c r="R98" s="188">
        <v>0</v>
      </c>
      <c r="S98" s="190">
        <v>0</v>
      </c>
      <c r="T98" s="188">
        <v>1438650</v>
      </c>
      <c r="U98" s="188">
        <v>0</v>
      </c>
      <c r="V98" s="188">
        <v>11864243</v>
      </c>
      <c r="W98" s="190">
        <v>203619</v>
      </c>
      <c r="X98" s="155">
        <f t="shared" si="6"/>
        <v>0</v>
      </c>
      <c r="Y98" s="188">
        <v>0</v>
      </c>
      <c r="Z98" s="188">
        <v>0</v>
      </c>
      <c r="AA98" s="157">
        <f t="shared" si="7"/>
        <v>0</v>
      </c>
      <c r="AB98" s="155">
        <f t="shared" si="8"/>
        <v>13827393</v>
      </c>
      <c r="AC98" s="167" t="s">
        <v>56</v>
      </c>
      <c r="AD98" s="174">
        <v>8084</v>
      </c>
      <c r="AE98" s="174" t="s">
        <v>57</v>
      </c>
      <c r="AF98" s="184">
        <v>2</v>
      </c>
      <c r="AG98" s="189" t="s">
        <v>71</v>
      </c>
      <c r="AH98" s="174" t="s">
        <v>25</v>
      </c>
      <c r="AI98" s="174"/>
      <c r="AJ98" s="175">
        <v>43830</v>
      </c>
      <c r="AK98" s="174" t="s">
        <v>275</v>
      </c>
      <c r="AL98" s="188"/>
      <c r="AM98" s="188"/>
      <c r="AN98" s="188"/>
      <c r="AO98" s="188"/>
      <c r="AP98" s="188"/>
      <c r="AQ98" s="188"/>
      <c r="AR98" s="188"/>
      <c r="AS98" s="188"/>
      <c r="AT98" s="203">
        <f t="shared" si="9"/>
        <v>320881</v>
      </c>
      <c r="AU98" s="203">
        <f t="shared" si="10"/>
        <v>0</v>
      </c>
      <c r="AV98" s="203">
        <f t="shared" si="11"/>
        <v>0</v>
      </c>
    </row>
    <row r="99" spans="1:48" customFormat="1" ht="15" x14ac:dyDescent="0.25">
      <c r="A99" s="169">
        <v>830099027</v>
      </c>
      <c r="B99" s="174" t="s">
        <v>286</v>
      </c>
      <c r="C99" s="175">
        <v>44904</v>
      </c>
      <c r="D99" s="175">
        <v>43678</v>
      </c>
      <c r="E99" s="175">
        <v>44895</v>
      </c>
      <c r="F99" s="188">
        <v>38059598</v>
      </c>
      <c r="G99" s="188">
        <v>0</v>
      </c>
      <c r="H99" s="188">
        <v>0</v>
      </c>
      <c r="I99" s="188">
        <v>0</v>
      </c>
      <c r="J99" s="188">
        <v>3265924</v>
      </c>
      <c r="K99" s="188">
        <v>0</v>
      </c>
      <c r="L99" s="188">
        <v>0</v>
      </c>
      <c r="M99" s="188">
        <v>0</v>
      </c>
      <c r="N99" s="188">
        <v>0</v>
      </c>
      <c r="O99" s="188">
        <v>0</v>
      </c>
      <c r="P99" s="188">
        <v>0</v>
      </c>
      <c r="Q99" s="188">
        <v>12210690</v>
      </c>
      <c r="R99" s="188">
        <v>0</v>
      </c>
      <c r="S99" s="190">
        <v>0</v>
      </c>
      <c r="T99" s="188">
        <v>1344000</v>
      </c>
      <c r="U99" s="188">
        <v>0</v>
      </c>
      <c r="V99" s="188">
        <v>0</v>
      </c>
      <c r="W99" s="190">
        <v>21238984</v>
      </c>
      <c r="X99" s="155">
        <f t="shared" si="6"/>
        <v>0</v>
      </c>
      <c r="Y99" s="188">
        <v>0</v>
      </c>
      <c r="Z99" s="188">
        <v>0</v>
      </c>
      <c r="AA99" s="157">
        <f t="shared" si="7"/>
        <v>0</v>
      </c>
      <c r="AB99" s="155">
        <f t="shared" si="8"/>
        <v>38059598</v>
      </c>
      <c r="AC99" s="167" t="s">
        <v>19</v>
      </c>
      <c r="AD99" s="174">
        <v>8112</v>
      </c>
      <c r="AE99" s="174" t="s">
        <v>57</v>
      </c>
      <c r="AF99" s="184">
        <v>2</v>
      </c>
      <c r="AG99" s="189" t="s">
        <v>71</v>
      </c>
      <c r="AH99" s="174" t="s">
        <v>25</v>
      </c>
      <c r="AI99" s="174"/>
      <c r="AJ99" s="175"/>
      <c r="AK99" s="174" t="s">
        <v>275</v>
      </c>
      <c r="AL99" s="188"/>
      <c r="AM99" s="188"/>
      <c r="AN99" s="188"/>
      <c r="AO99" s="188"/>
      <c r="AP99" s="188"/>
      <c r="AQ99" s="188"/>
      <c r="AR99" s="188"/>
      <c r="AS99" s="188"/>
      <c r="AT99" s="203">
        <f t="shared" si="9"/>
        <v>15476614</v>
      </c>
      <c r="AU99" s="203">
        <f t="shared" si="10"/>
        <v>0</v>
      </c>
      <c r="AV99" s="203">
        <f t="shared" si="11"/>
        <v>0</v>
      </c>
    </row>
    <row r="100" spans="1:48" customFormat="1" ht="15" x14ac:dyDescent="0.25">
      <c r="A100" s="191">
        <v>835000972</v>
      </c>
      <c r="B100" s="174" t="s">
        <v>287</v>
      </c>
      <c r="C100" s="175">
        <v>44904</v>
      </c>
      <c r="D100" s="175">
        <v>42217</v>
      </c>
      <c r="E100" s="175">
        <v>42338</v>
      </c>
      <c r="F100" s="188">
        <v>81175075</v>
      </c>
      <c r="G100" s="188">
        <v>122330</v>
      </c>
      <c r="H100" s="188">
        <v>0</v>
      </c>
      <c r="I100" s="188">
        <v>0</v>
      </c>
      <c r="J100" s="188">
        <v>14405692</v>
      </c>
      <c r="K100" s="188">
        <v>0</v>
      </c>
      <c r="L100" s="188">
        <v>28310</v>
      </c>
      <c r="M100" s="188">
        <v>0</v>
      </c>
      <c r="N100" s="188">
        <v>0</v>
      </c>
      <c r="O100" s="188">
        <v>0</v>
      </c>
      <c r="P100" s="188">
        <v>0</v>
      </c>
      <c r="Q100" s="188">
        <v>1591439</v>
      </c>
      <c r="R100" s="188">
        <v>0</v>
      </c>
      <c r="S100" s="190">
        <v>156474</v>
      </c>
      <c r="T100" s="188">
        <v>31031038</v>
      </c>
      <c r="U100" s="188">
        <v>100800</v>
      </c>
      <c r="V100" s="188">
        <v>29823808</v>
      </c>
      <c r="W100" s="190">
        <v>3915184</v>
      </c>
      <c r="X100" s="155">
        <f t="shared" si="6"/>
        <v>0</v>
      </c>
      <c r="Y100" s="188">
        <v>0</v>
      </c>
      <c r="Z100" s="188">
        <v>0</v>
      </c>
      <c r="AA100" s="157">
        <f t="shared" si="7"/>
        <v>0</v>
      </c>
      <c r="AB100" s="155">
        <f t="shared" si="8"/>
        <v>81175075</v>
      </c>
      <c r="AC100" s="167" t="s">
        <v>56</v>
      </c>
      <c r="AD100" s="174">
        <v>8120</v>
      </c>
      <c r="AE100" s="174" t="s">
        <v>57</v>
      </c>
      <c r="AF100" s="184">
        <v>2</v>
      </c>
      <c r="AG100" s="189" t="s">
        <v>71</v>
      </c>
      <c r="AH100" s="174" t="s">
        <v>25</v>
      </c>
      <c r="AI100" s="174"/>
      <c r="AJ100" s="175"/>
      <c r="AK100" s="174" t="s">
        <v>275</v>
      </c>
      <c r="AL100" s="188"/>
      <c r="AM100" s="188"/>
      <c r="AN100" s="188"/>
      <c r="AO100" s="188"/>
      <c r="AP100" s="188"/>
      <c r="AQ100" s="188"/>
      <c r="AR100" s="188"/>
      <c r="AS100" s="188"/>
      <c r="AT100" s="203">
        <f t="shared" si="9"/>
        <v>16119461</v>
      </c>
      <c r="AU100" s="203">
        <f t="shared" si="10"/>
        <v>28310</v>
      </c>
      <c r="AV100" s="203">
        <f t="shared" si="11"/>
        <v>156474</v>
      </c>
    </row>
    <row r="101" spans="1:48" customFormat="1" ht="15" x14ac:dyDescent="0.25">
      <c r="A101" s="191">
        <v>892399994</v>
      </c>
      <c r="B101" s="174" t="s">
        <v>181</v>
      </c>
      <c r="C101" s="175">
        <v>44904</v>
      </c>
      <c r="D101" s="175">
        <v>42278</v>
      </c>
      <c r="E101" s="175">
        <v>44895</v>
      </c>
      <c r="F101" s="188">
        <v>518155357</v>
      </c>
      <c r="G101" s="188">
        <v>0</v>
      </c>
      <c r="H101" s="188">
        <v>0</v>
      </c>
      <c r="I101" s="188">
        <v>0</v>
      </c>
      <c r="J101" s="188">
        <v>75019557</v>
      </c>
      <c r="K101" s="188">
        <v>7344</v>
      </c>
      <c r="L101" s="188">
        <v>153074</v>
      </c>
      <c r="M101" s="188">
        <v>925515</v>
      </c>
      <c r="N101" s="188">
        <v>697985</v>
      </c>
      <c r="O101" s="188">
        <v>0</v>
      </c>
      <c r="P101" s="188">
        <v>0</v>
      </c>
      <c r="Q101" s="188">
        <v>33236085</v>
      </c>
      <c r="R101" s="188">
        <v>0</v>
      </c>
      <c r="S101" s="190">
        <v>25124025</v>
      </c>
      <c r="T101" s="188">
        <v>81550660</v>
      </c>
      <c r="U101" s="188">
        <v>12511520</v>
      </c>
      <c r="V101" s="188">
        <v>143662807</v>
      </c>
      <c r="W101" s="190">
        <v>145266785</v>
      </c>
      <c r="X101" s="155">
        <f t="shared" si="6"/>
        <v>0</v>
      </c>
      <c r="Y101" s="188">
        <v>0</v>
      </c>
      <c r="Z101" s="188">
        <v>0</v>
      </c>
      <c r="AA101" s="157">
        <f t="shared" si="7"/>
        <v>0</v>
      </c>
      <c r="AB101" s="155">
        <f t="shared" si="8"/>
        <v>518155357</v>
      </c>
      <c r="AC101" s="167" t="s">
        <v>56</v>
      </c>
      <c r="AD101" s="174">
        <v>8106</v>
      </c>
      <c r="AE101" s="174" t="s">
        <v>57</v>
      </c>
      <c r="AF101" s="184">
        <v>2</v>
      </c>
      <c r="AG101" s="189" t="s">
        <v>71</v>
      </c>
      <c r="AH101" s="174" t="s">
        <v>25</v>
      </c>
      <c r="AI101" s="174"/>
      <c r="AJ101" s="175"/>
      <c r="AK101" s="174" t="s">
        <v>275</v>
      </c>
      <c r="AL101" s="188"/>
      <c r="AM101" s="188"/>
      <c r="AN101" s="188"/>
      <c r="AO101" s="188"/>
      <c r="AP101" s="188"/>
      <c r="AQ101" s="188"/>
      <c r="AR101" s="188"/>
      <c r="AS101" s="188"/>
      <c r="AT101" s="203">
        <f t="shared" si="9"/>
        <v>108255642</v>
      </c>
      <c r="AU101" s="203">
        <f t="shared" si="10"/>
        <v>1783918</v>
      </c>
      <c r="AV101" s="203">
        <f t="shared" si="11"/>
        <v>25124025</v>
      </c>
    </row>
    <row r="102" spans="1:48" customFormat="1" ht="15" x14ac:dyDescent="0.25">
      <c r="A102" s="169">
        <v>901340288</v>
      </c>
      <c r="B102" s="174" t="s">
        <v>288</v>
      </c>
      <c r="C102" s="175">
        <v>44907</v>
      </c>
      <c r="D102" s="175">
        <v>44621</v>
      </c>
      <c r="E102" s="175">
        <v>44895</v>
      </c>
      <c r="F102" s="188">
        <v>8611263</v>
      </c>
      <c r="G102" s="188">
        <v>0</v>
      </c>
      <c r="H102" s="188">
        <v>0</v>
      </c>
      <c r="I102" s="188">
        <v>0</v>
      </c>
      <c r="J102" s="188">
        <v>6345679</v>
      </c>
      <c r="K102" s="188">
        <v>0</v>
      </c>
      <c r="L102" s="188">
        <v>0</v>
      </c>
      <c r="M102" s="188">
        <v>0</v>
      </c>
      <c r="N102" s="188">
        <v>0</v>
      </c>
      <c r="O102" s="188">
        <v>0</v>
      </c>
      <c r="P102" s="188">
        <v>580577</v>
      </c>
      <c r="Q102" s="188">
        <v>519021</v>
      </c>
      <c r="R102" s="188">
        <v>0</v>
      </c>
      <c r="S102" s="190">
        <v>0</v>
      </c>
      <c r="T102" s="188">
        <v>626657</v>
      </c>
      <c r="U102" s="188">
        <v>0</v>
      </c>
      <c r="V102" s="188">
        <v>379036</v>
      </c>
      <c r="W102" s="190">
        <v>160293</v>
      </c>
      <c r="X102" s="155">
        <f t="shared" si="6"/>
        <v>0</v>
      </c>
      <c r="Y102" s="188">
        <v>0</v>
      </c>
      <c r="Z102" s="188">
        <v>0</v>
      </c>
      <c r="AA102" s="157">
        <f t="shared" si="7"/>
        <v>0</v>
      </c>
      <c r="AB102" s="155">
        <f t="shared" si="8"/>
        <v>8611263</v>
      </c>
      <c r="AC102" s="167" t="s">
        <v>19</v>
      </c>
      <c r="AD102" s="174">
        <v>8189</v>
      </c>
      <c r="AE102" s="174" t="s">
        <v>57</v>
      </c>
      <c r="AF102" s="184">
        <v>2</v>
      </c>
      <c r="AG102" s="189" t="s">
        <v>71</v>
      </c>
      <c r="AH102" s="174" t="s">
        <v>25</v>
      </c>
      <c r="AI102" s="174"/>
      <c r="AJ102" s="175"/>
      <c r="AK102" s="174" t="s">
        <v>275</v>
      </c>
      <c r="AL102" s="188"/>
      <c r="AM102" s="188"/>
      <c r="AN102" s="188"/>
      <c r="AO102" s="188"/>
      <c r="AP102" s="188"/>
      <c r="AQ102" s="188"/>
      <c r="AR102" s="188"/>
      <c r="AS102" s="188"/>
      <c r="AT102" s="203">
        <f t="shared" si="9"/>
        <v>7445277</v>
      </c>
      <c r="AU102" s="203">
        <f t="shared" si="10"/>
        <v>0</v>
      </c>
      <c r="AV102" s="203">
        <f t="shared" si="11"/>
        <v>0</v>
      </c>
    </row>
    <row r="103" spans="1:48" customFormat="1" ht="15" x14ac:dyDescent="0.25">
      <c r="A103" s="191">
        <v>813011566</v>
      </c>
      <c r="B103" s="174" t="s">
        <v>120</v>
      </c>
      <c r="C103" s="175">
        <v>44907</v>
      </c>
      <c r="D103" s="175">
        <v>42979</v>
      </c>
      <c r="E103" s="175">
        <v>44895</v>
      </c>
      <c r="F103" s="188">
        <v>11264679</v>
      </c>
      <c r="G103" s="188">
        <v>0</v>
      </c>
      <c r="H103" s="188">
        <v>0</v>
      </c>
      <c r="I103" s="188">
        <v>0</v>
      </c>
      <c r="J103" s="188">
        <v>0</v>
      </c>
      <c r="K103" s="188">
        <v>0</v>
      </c>
      <c r="L103" s="188">
        <v>0</v>
      </c>
      <c r="M103" s="188">
        <v>0</v>
      </c>
      <c r="N103" s="188">
        <v>433806</v>
      </c>
      <c r="O103" s="188">
        <v>0</v>
      </c>
      <c r="P103" s="188">
        <v>0</v>
      </c>
      <c r="Q103" s="188">
        <v>0</v>
      </c>
      <c r="R103" s="188">
        <v>0</v>
      </c>
      <c r="S103" s="190">
        <v>2092197</v>
      </c>
      <c r="T103" s="188">
        <v>5885470</v>
      </c>
      <c r="U103" s="188">
        <v>0</v>
      </c>
      <c r="V103" s="188">
        <v>0</v>
      </c>
      <c r="W103" s="190">
        <v>2853206</v>
      </c>
      <c r="X103" s="155">
        <f t="shared" si="6"/>
        <v>0</v>
      </c>
      <c r="Y103" s="188">
        <v>0</v>
      </c>
      <c r="Z103" s="188">
        <v>0</v>
      </c>
      <c r="AA103" s="157">
        <f t="shared" si="7"/>
        <v>0</v>
      </c>
      <c r="AB103" s="155">
        <f t="shared" si="8"/>
        <v>11264679</v>
      </c>
      <c r="AC103" s="167" t="s">
        <v>56</v>
      </c>
      <c r="AD103" s="174">
        <v>8172</v>
      </c>
      <c r="AE103" s="174" t="s">
        <v>57</v>
      </c>
      <c r="AF103" s="184">
        <v>2</v>
      </c>
      <c r="AG103" s="189" t="s">
        <v>71</v>
      </c>
      <c r="AH103" s="174" t="s">
        <v>25</v>
      </c>
      <c r="AI103" s="174"/>
      <c r="AJ103" s="175"/>
      <c r="AK103" s="174" t="s">
        <v>275</v>
      </c>
      <c r="AL103" s="188"/>
      <c r="AM103" s="188"/>
      <c r="AN103" s="188"/>
      <c r="AO103" s="188"/>
      <c r="AP103" s="188"/>
      <c r="AQ103" s="188"/>
      <c r="AR103" s="188"/>
      <c r="AS103" s="188"/>
      <c r="AT103" s="203">
        <f t="shared" si="9"/>
        <v>0</v>
      </c>
      <c r="AU103" s="203">
        <f t="shared" si="10"/>
        <v>433806</v>
      </c>
      <c r="AV103" s="203">
        <f t="shared" si="11"/>
        <v>2092197</v>
      </c>
    </row>
    <row r="104" spans="1:48" customFormat="1" ht="15" x14ac:dyDescent="0.25">
      <c r="A104" s="191">
        <v>802021332</v>
      </c>
      <c r="B104" s="174" t="s">
        <v>289</v>
      </c>
      <c r="C104" s="175">
        <v>44907</v>
      </c>
      <c r="D104" s="175">
        <v>44075</v>
      </c>
      <c r="E104" s="175">
        <v>44895</v>
      </c>
      <c r="F104" s="188">
        <v>15980295</v>
      </c>
      <c r="G104" s="188">
        <v>0</v>
      </c>
      <c r="H104" s="188">
        <v>0</v>
      </c>
      <c r="I104" s="188">
        <v>0</v>
      </c>
      <c r="J104" s="188">
        <v>414472</v>
      </c>
      <c r="K104" s="188">
        <v>0</v>
      </c>
      <c r="L104" s="188">
        <v>0</v>
      </c>
      <c r="M104" s="188">
        <v>0</v>
      </c>
      <c r="N104" s="188">
        <v>0</v>
      </c>
      <c r="O104" s="188">
        <v>0</v>
      </c>
      <c r="P104" s="188">
        <v>0</v>
      </c>
      <c r="Q104" s="188">
        <v>0</v>
      </c>
      <c r="R104" s="188">
        <v>0</v>
      </c>
      <c r="S104" s="190">
        <v>104210</v>
      </c>
      <c r="T104" s="188">
        <v>6683375</v>
      </c>
      <c r="U104" s="188">
        <v>0</v>
      </c>
      <c r="V104" s="188">
        <v>846950</v>
      </c>
      <c r="W104" s="190">
        <v>7931288</v>
      </c>
      <c r="X104" s="155">
        <f t="shared" si="6"/>
        <v>0</v>
      </c>
      <c r="Y104" s="188">
        <v>0</v>
      </c>
      <c r="Z104" s="188">
        <v>0</v>
      </c>
      <c r="AA104" s="157">
        <f t="shared" si="7"/>
        <v>0</v>
      </c>
      <c r="AB104" s="155">
        <f t="shared" si="8"/>
        <v>15980295</v>
      </c>
      <c r="AC104" s="167" t="s">
        <v>19</v>
      </c>
      <c r="AD104" s="174">
        <v>8173</v>
      </c>
      <c r="AE104" s="174" t="s">
        <v>57</v>
      </c>
      <c r="AF104" s="184">
        <v>2</v>
      </c>
      <c r="AG104" s="189" t="s">
        <v>71</v>
      </c>
      <c r="AH104" s="174" t="s">
        <v>25</v>
      </c>
      <c r="AI104" s="174"/>
      <c r="AJ104" s="175"/>
      <c r="AK104" s="174" t="s">
        <v>275</v>
      </c>
      <c r="AL104" s="188"/>
      <c r="AM104" s="188"/>
      <c r="AN104" s="188"/>
      <c r="AO104" s="188"/>
      <c r="AP104" s="188"/>
      <c r="AQ104" s="188"/>
      <c r="AR104" s="188"/>
      <c r="AS104" s="188"/>
      <c r="AT104" s="203">
        <f t="shared" si="9"/>
        <v>414472</v>
      </c>
      <c r="AU104" s="203">
        <f t="shared" si="10"/>
        <v>0</v>
      </c>
      <c r="AV104" s="203">
        <f t="shared" si="11"/>
        <v>104210</v>
      </c>
    </row>
    <row r="105" spans="1:48" customFormat="1" ht="15" x14ac:dyDescent="0.25">
      <c r="A105" s="174">
        <v>900946739</v>
      </c>
      <c r="B105" s="174" t="s">
        <v>290</v>
      </c>
      <c r="C105" s="175">
        <v>44907</v>
      </c>
      <c r="D105" s="175">
        <v>44866</v>
      </c>
      <c r="E105" s="175">
        <v>44895</v>
      </c>
      <c r="F105" s="188">
        <v>9867395</v>
      </c>
      <c r="G105" s="188">
        <v>0</v>
      </c>
      <c r="H105" s="188">
        <v>0</v>
      </c>
      <c r="I105" s="188">
        <v>0</v>
      </c>
      <c r="J105" s="188">
        <v>3436975</v>
      </c>
      <c r="K105" s="188">
        <v>0</v>
      </c>
      <c r="L105" s="188">
        <v>0</v>
      </c>
      <c r="M105" s="188">
        <v>0</v>
      </c>
      <c r="N105" s="188">
        <v>0</v>
      </c>
      <c r="O105" s="188">
        <v>0</v>
      </c>
      <c r="P105" s="188">
        <v>0</v>
      </c>
      <c r="Q105" s="188">
        <v>4091698</v>
      </c>
      <c r="R105" s="188">
        <v>0</v>
      </c>
      <c r="S105" s="190">
        <v>0</v>
      </c>
      <c r="T105" s="188">
        <v>46182</v>
      </c>
      <c r="U105" s="188">
        <v>0</v>
      </c>
      <c r="V105" s="188">
        <v>0</v>
      </c>
      <c r="W105" s="190">
        <v>2292540</v>
      </c>
      <c r="X105" s="155">
        <f t="shared" si="6"/>
        <v>0</v>
      </c>
      <c r="Y105" s="188">
        <v>0</v>
      </c>
      <c r="Z105" s="188">
        <v>0</v>
      </c>
      <c r="AA105" s="157">
        <f t="shared" si="7"/>
        <v>0</v>
      </c>
      <c r="AB105" s="155">
        <f t="shared" si="8"/>
        <v>9867395</v>
      </c>
      <c r="AC105" s="167" t="s">
        <v>19</v>
      </c>
      <c r="AD105" s="174">
        <v>8181</v>
      </c>
      <c r="AE105" s="174" t="s">
        <v>57</v>
      </c>
      <c r="AF105" s="184">
        <v>2</v>
      </c>
      <c r="AG105" s="189" t="s">
        <v>71</v>
      </c>
      <c r="AH105" s="174"/>
      <c r="AI105" s="174"/>
      <c r="AJ105" s="174"/>
      <c r="AK105" s="174" t="s">
        <v>271</v>
      </c>
      <c r="AL105" s="174"/>
      <c r="AM105" s="174"/>
      <c r="AN105" s="174"/>
      <c r="AO105" s="174"/>
      <c r="AP105" s="174"/>
      <c r="AQ105" s="174"/>
      <c r="AR105" s="174"/>
      <c r="AS105" s="174"/>
      <c r="AT105" s="203">
        <f t="shared" si="9"/>
        <v>7528673</v>
      </c>
      <c r="AU105" s="203">
        <f t="shared" si="10"/>
        <v>0</v>
      </c>
      <c r="AV105" s="203">
        <f t="shared" si="11"/>
        <v>0</v>
      </c>
    </row>
    <row r="106" spans="1:48" customFormat="1" ht="15" x14ac:dyDescent="0.25">
      <c r="A106" s="174">
        <v>800247350</v>
      </c>
      <c r="B106" s="174" t="s">
        <v>291</v>
      </c>
      <c r="C106" s="175">
        <v>44907</v>
      </c>
      <c r="D106" s="175">
        <v>44317</v>
      </c>
      <c r="E106" s="175">
        <v>44895</v>
      </c>
      <c r="F106" s="188">
        <v>18162012</v>
      </c>
      <c r="G106" s="188">
        <v>0</v>
      </c>
      <c r="H106" s="188">
        <v>0</v>
      </c>
      <c r="I106" s="188">
        <v>0</v>
      </c>
      <c r="J106" s="188">
        <v>4571880</v>
      </c>
      <c r="K106" s="188">
        <v>0</v>
      </c>
      <c r="L106" s="188">
        <v>0</v>
      </c>
      <c r="M106" s="188">
        <v>0</v>
      </c>
      <c r="N106" s="188">
        <v>0</v>
      </c>
      <c r="O106" s="188">
        <v>0</v>
      </c>
      <c r="P106" s="188">
        <v>0</v>
      </c>
      <c r="Q106" s="188">
        <v>2089300</v>
      </c>
      <c r="R106" s="188">
        <v>0</v>
      </c>
      <c r="S106" s="190">
        <v>1664599</v>
      </c>
      <c r="T106" s="188">
        <v>9186994</v>
      </c>
      <c r="U106" s="188">
        <v>0</v>
      </c>
      <c r="V106" s="188">
        <v>0</v>
      </c>
      <c r="W106" s="190">
        <v>649239</v>
      </c>
      <c r="X106" s="155">
        <f t="shared" si="6"/>
        <v>0</v>
      </c>
      <c r="Y106" s="188">
        <v>0</v>
      </c>
      <c r="Z106" s="188">
        <v>0</v>
      </c>
      <c r="AA106" s="157">
        <f t="shared" si="7"/>
        <v>0</v>
      </c>
      <c r="AB106" s="155">
        <f t="shared" si="8"/>
        <v>18162012</v>
      </c>
      <c r="AC106" s="167" t="s">
        <v>19</v>
      </c>
      <c r="AD106" s="174">
        <v>8154</v>
      </c>
      <c r="AE106" s="174" t="s">
        <v>57</v>
      </c>
      <c r="AF106" s="184">
        <v>2</v>
      </c>
      <c r="AG106" s="189" t="s">
        <v>71</v>
      </c>
      <c r="AH106" s="174"/>
      <c r="AI106" s="174"/>
      <c r="AJ106" s="174"/>
      <c r="AK106" s="174" t="s">
        <v>271</v>
      </c>
      <c r="AL106" s="174"/>
      <c r="AM106" s="174"/>
      <c r="AN106" s="174"/>
      <c r="AO106" s="174"/>
      <c r="AP106" s="174"/>
      <c r="AQ106" s="174"/>
      <c r="AR106" s="174"/>
      <c r="AS106" s="174"/>
      <c r="AT106" s="203">
        <f t="shared" si="9"/>
        <v>6661180</v>
      </c>
      <c r="AU106" s="203">
        <f t="shared" si="10"/>
        <v>0</v>
      </c>
      <c r="AV106" s="203">
        <f t="shared" si="11"/>
        <v>1664599</v>
      </c>
    </row>
    <row r="107" spans="1:48" customFormat="1" ht="15" x14ac:dyDescent="0.25">
      <c r="A107" s="169">
        <v>900973521</v>
      </c>
      <c r="B107" s="174" t="s">
        <v>292</v>
      </c>
      <c r="C107" s="175">
        <v>44908</v>
      </c>
      <c r="D107" s="175">
        <v>43922</v>
      </c>
      <c r="E107" s="175">
        <v>44895</v>
      </c>
      <c r="F107" s="188">
        <v>338226825</v>
      </c>
      <c r="G107" s="188">
        <v>0</v>
      </c>
      <c r="H107" s="188">
        <v>0</v>
      </c>
      <c r="I107" s="188">
        <v>0</v>
      </c>
      <c r="J107" s="188">
        <v>0</v>
      </c>
      <c r="K107" s="188">
        <v>0</v>
      </c>
      <c r="L107" s="188">
        <v>30067659</v>
      </c>
      <c r="M107" s="188">
        <v>17528373</v>
      </c>
      <c r="N107" s="188">
        <v>0</v>
      </c>
      <c r="O107" s="188">
        <v>0</v>
      </c>
      <c r="P107" s="188">
        <v>0</v>
      </c>
      <c r="Q107" s="188">
        <v>104849906</v>
      </c>
      <c r="R107" s="188">
        <v>4525410</v>
      </c>
      <c r="S107" s="190">
        <v>937140</v>
      </c>
      <c r="T107" s="188">
        <v>162241397</v>
      </c>
      <c r="U107" s="188">
        <v>0</v>
      </c>
      <c r="V107" s="188">
        <v>12123011</v>
      </c>
      <c r="W107" s="190">
        <v>5953929</v>
      </c>
      <c r="X107" s="155">
        <f t="shared" si="6"/>
        <v>0</v>
      </c>
      <c r="Y107" s="188">
        <v>0</v>
      </c>
      <c r="Z107" s="188">
        <v>0</v>
      </c>
      <c r="AA107" s="157">
        <f t="shared" si="7"/>
        <v>0</v>
      </c>
      <c r="AB107" s="155">
        <f t="shared" si="8"/>
        <v>338226825</v>
      </c>
      <c r="AC107" s="167" t="s">
        <v>19</v>
      </c>
      <c r="AD107" s="174">
        <v>8197</v>
      </c>
      <c r="AE107" s="174" t="s">
        <v>57</v>
      </c>
      <c r="AF107" s="184">
        <v>2</v>
      </c>
      <c r="AG107" s="189" t="s">
        <v>71</v>
      </c>
      <c r="AH107" s="174" t="s">
        <v>25</v>
      </c>
      <c r="AI107" s="174"/>
      <c r="AJ107" s="175">
        <v>43465</v>
      </c>
      <c r="AK107" s="174" t="s">
        <v>275</v>
      </c>
      <c r="AL107" s="188"/>
      <c r="AM107" s="188"/>
      <c r="AN107" s="188"/>
      <c r="AO107" s="188"/>
      <c r="AP107" s="188"/>
      <c r="AQ107" s="188"/>
      <c r="AR107" s="188"/>
      <c r="AS107" s="188"/>
      <c r="AT107" s="203">
        <f t="shared" si="9"/>
        <v>104849906</v>
      </c>
      <c r="AU107" s="203">
        <f t="shared" si="10"/>
        <v>47596032</v>
      </c>
      <c r="AV107" s="203">
        <f t="shared" si="11"/>
        <v>937140</v>
      </c>
    </row>
    <row r="108" spans="1:48" customFormat="1" ht="15" x14ac:dyDescent="0.25">
      <c r="A108" s="169">
        <v>901192896</v>
      </c>
      <c r="B108" s="174" t="s">
        <v>293</v>
      </c>
      <c r="C108" s="175">
        <v>44908</v>
      </c>
      <c r="D108" s="175">
        <v>44652</v>
      </c>
      <c r="E108" s="175">
        <v>44895</v>
      </c>
      <c r="F108" s="188">
        <v>70654615</v>
      </c>
      <c r="G108" s="188">
        <v>0</v>
      </c>
      <c r="H108" s="188">
        <v>0</v>
      </c>
      <c r="I108" s="188">
        <v>0</v>
      </c>
      <c r="J108" s="188">
        <v>19151899</v>
      </c>
      <c r="K108" s="188">
        <v>0</v>
      </c>
      <c r="L108" s="188">
        <v>0</v>
      </c>
      <c r="M108" s="188">
        <v>0</v>
      </c>
      <c r="N108" s="188">
        <v>0</v>
      </c>
      <c r="O108" s="188">
        <v>0</v>
      </c>
      <c r="P108" s="188">
        <v>0</v>
      </c>
      <c r="Q108" s="188">
        <v>1701500</v>
      </c>
      <c r="R108" s="188">
        <v>0</v>
      </c>
      <c r="S108" s="190">
        <v>3116519</v>
      </c>
      <c r="T108" s="188">
        <v>9320110</v>
      </c>
      <c r="U108" s="188">
        <v>255800</v>
      </c>
      <c r="V108" s="188">
        <v>26904904</v>
      </c>
      <c r="W108" s="190">
        <v>10203883</v>
      </c>
      <c r="X108" s="155">
        <f t="shared" si="6"/>
        <v>0</v>
      </c>
      <c r="Y108" s="188">
        <v>0</v>
      </c>
      <c r="Z108" s="188">
        <v>0</v>
      </c>
      <c r="AA108" s="157">
        <f t="shared" si="7"/>
        <v>0</v>
      </c>
      <c r="AB108" s="155">
        <f t="shared" si="8"/>
        <v>70654615</v>
      </c>
      <c r="AC108" s="167" t="s">
        <v>19</v>
      </c>
      <c r="AD108" s="174">
        <v>8214</v>
      </c>
      <c r="AE108" s="174" t="s">
        <v>57</v>
      </c>
      <c r="AF108" s="184">
        <v>2</v>
      </c>
      <c r="AG108" s="189" t="s">
        <v>71</v>
      </c>
      <c r="AH108" s="174" t="s">
        <v>25</v>
      </c>
      <c r="AI108" s="174"/>
      <c r="AJ108" s="175"/>
      <c r="AK108" s="174" t="s">
        <v>275</v>
      </c>
      <c r="AL108" s="188"/>
      <c r="AM108" s="188"/>
      <c r="AN108" s="188"/>
      <c r="AO108" s="188"/>
      <c r="AP108" s="188"/>
      <c r="AQ108" s="188"/>
      <c r="AR108" s="188"/>
      <c r="AS108" s="188"/>
      <c r="AT108" s="203">
        <f t="shared" si="9"/>
        <v>20853399</v>
      </c>
      <c r="AU108" s="203">
        <f t="shared" si="10"/>
        <v>0</v>
      </c>
      <c r="AV108" s="203">
        <f t="shared" si="11"/>
        <v>3116519</v>
      </c>
    </row>
    <row r="109" spans="1:48" customFormat="1" ht="15" x14ac:dyDescent="0.25">
      <c r="A109" s="169">
        <v>901340450</v>
      </c>
      <c r="B109" s="174" t="s">
        <v>294</v>
      </c>
      <c r="C109" s="175">
        <v>44909</v>
      </c>
      <c r="D109" s="175">
        <v>44378</v>
      </c>
      <c r="E109" s="175">
        <v>44895</v>
      </c>
      <c r="F109" s="188">
        <v>1906965</v>
      </c>
      <c r="G109" s="188">
        <v>0</v>
      </c>
      <c r="H109" s="188">
        <v>0</v>
      </c>
      <c r="I109" s="188">
        <v>0</v>
      </c>
      <c r="J109" s="188">
        <v>74776</v>
      </c>
      <c r="K109" s="188">
        <v>0</v>
      </c>
      <c r="L109" s="188">
        <v>0</v>
      </c>
      <c r="M109" s="188">
        <v>0</v>
      </c>
      <c r="N109" s="188">
        <v>0</v>
      </c>
      <c r="O109" s="188">
        <v>0</v>
      </c>
      <c r="P109" s="188">
        <v>0</v>
      </c>
      <c r="Q109" s="188">
        <v>450936</v>
      </c>
      <c r="R109" s="188">
        <v>0</v>
      </c>
      <c r="S109" s="190">
        <v>0</v>
      </c>
      <c r="T109" s="188">
        <v>1296429</v>
      </c>
      <c r="U109" s="188">
        <v>0</v>
      </c>
      <c r="V109" s="188">
        <v>0</v>
      </c>
      <c r="W109" s="190">
        <v>84824</v>
      </c>
      <c r="X109" s="155">
        <f t="shared" si="6"/>
        <v>0</v>
      </c>
      <c r="Y109" s="188">
        <v>0</v>
      </c>
      <c r="Z109" s="188">
        <v>0</v>
      </c>
      <c r="AA109" s="157">
        <f t="shared" si="7"/>
        <v>0</v>
      </c>
      <c r="AB109" s="155">
        <f t="shared" si="8"/>
        <v>1906965</v>
      </c>
      <c r="AC109" s="167" t="s">
        <v>19</v>
      </c>
      <c r="AD109" s="174">
        <v>8235</v>
      </c>
      <c r="AE109" s="174" t="s">
        <v>57</v>
      </c>
      <c r="AF109" s="184">
        <v>2</v>
      </c>
      <c r="AG109" s="189" t="s">
        <v>71</v>
      </c>
      <c r="AH109" s="174" t="s">
        <v>25</v>
      </c>
      <c r="AI109" s="174"/>
      <c r="AJ109" s="175"/>
      <c r="AK109" s="174" t="s">
        <v>275</v>
      </c>
      <c r="AL109" s="188"/>
      <c r="AM109" s="188"/>
      <c r="AN109" s="188"/>
      <c r="AO109" s="188"/>
      <c r="AP109" s="188"/>
      <c r="AQ109" s="188"/>
      <c r="AR109" s="188"/>
      <c r="AS109" s="188"/>
      <c r="AT109" s="203">
        <f t="shared" si="9"/>
        <v>525712</v>
      </c>
      <c r="AU109" s="203">
        <f t="shared" si="10"/>
        <v>0</v>
      </c>
      <c r="AV109" s="203">
        <f t="shared" si="11"/>
        <v>0</v>
      </c>
    </row>
    <row r="110" spans="1:48" customFormat="1" ht="15" x14ac:dyDescent="0.25">
      <c r="A110" s="191">
        <v>800249139</v>
      </c>
      <c r="B110" s="174" t="s">
        <v>295</v>
      </c>
      <c r="C110" s="175">
        <v>44909</v>
      </c>
      <c r="D110" s="175">
        <v>43497</v>
      </c>
      <c r="E110" s="175">
        <v>44895</v>
      </c>
      <c r="F110" s="188">
        <v>308156013</v>
      </c>
      <c r="G110" s="188">
        <v>0</v>
      </c>
      <c r="H110" s="188">
        <v>0</v>
      </c>
      <c r="I110" s="188">
        <v>0</v>
      </c>
      <c r="J110" s="188">
        <v>0</v>
      </c>
      <c r="K110" s="188">
        <v>0</v>
      </c>
      <c r="L110" s="188">
        <v>0</v>
      </c>
      <c r="M110" s="188">
        <v>190794</v>
      </c>
      <c r="N110" s="188">
        <v>1087472</v>
      </c>
      <c r="O110" s="188">
        <v>0</v>
      </c>
      <c r="P110" s="188">
        <v>0</v>
      </c>
      <c r="Q110" s="188">
        <v>748800</v>
      </c>
      <c r="R110" s="188">
        <v>0</v>
      </c>
      <c r="S110" s="190">
        <v>113400</v>
      </c>
      <c r="T110" s="188">
        <v>14911886</v>
      </c>
      <c r="U110" s="188">
        <v>0</v>
      </c>
      <c r="V110" s="188">
        <v>933160</v>
      </c>
      <c r="W110" s="190">
        <v>290170501</v>
      </c>
      <c r="X110" s="155">
        <f t="shared" si="6"/>
        <v>0</v>
      </c>
      <c r="Y110" s="188">
        <v>0</v>
      </c>
      <c r="Z110" s="188">
        <v>0</v>
      </c>
      <c r="AA110" s="157">
        <f t="shared" si="7"/>
        <v>0</v>
      </c>
      <c r="AB110" s="155">
        <f t="shared" si="8"/>
        <v>308156013</v>
      </c>
      <c r="AC110" s="167" t="s">
        <v>41</v>
      </c>
      <c r="AD110" s="174">
        <v>8231</v>
      </c>
      <c r="AE110" s="174" t="s">
        <v>57</v>
      </c>
      <c r="AF110" s="184">
        <v>2</v>
      </c>
      <c r="AG110" s="189" t="s">
        <v>71</v>
      </c>
      <c r="AH110" s="174" t="s">
        <v>25</v>
      </c>
      <c r="AI110" s="174"/>
      <c r="AJ110" s="175">
        <v>43465</v>
      </c>
      <c r="AK110" s="174" t="s">
        <v>275</v>
      </c>
      <c r="AL110" s="188"/>
      <c r="AM110" s="188"/>
      <c r="AN110" s="188"/>
      <c r="AO110" s="188"/>
      <c r="AP110" s="188"/>
      <c r="AQ110" s="188"/>
      <c r="AR110" s="188"/>
      <c r="AS110" s="188"/>
      <c r="AT110" s="203">
        <f t="shared" si="9"/>
        <v>748800</v>
      </c>
      <c r="AU110" s="203">
        <f t="shared" si="10"/>
        <v>1278266</v>
      </c>
      <c r="AV110" s="203">
        <f t="shared" si="11"/>
        <v>113400</v>
      </c>
    </row>
    <row r="111" spans="1:48" customFormat="1" ht="15" x14ac:dyDescent="0.25">
      <c r="A111" s="191">
        <v>829001256</v>
      </c>
      <c r="B111" s="174" t="s">
        <v>296</v>
      </c>
      <c r="C111" s="175">
        <v>44909</v>
      </c>
      <c r="D111" s="175">
        <v>44166</v>
      </c>
      <c r="E111" s="175">
        <v>44895</v>
      </c>
      <c r="F111" s="188">
        <v>8755953</v>
      </c>
      <c r="G111" s="188">
        <v>0</v>
      </c>
      <c r="H111" s="188">
        <v>0</v>
      </c>
      <c r="I111" s="188">
        <v>0</v>
      </c>
      <c r="J111" s="188">
        <v>183365</v>
      </c>
      <c r="K111" s="188">
        <v>0</v>
      </c>
      <c r="L111" s="188">
        <v>0</v>
      </c>
      <c r="M111" s="188">
        <v>0</v>
      </c>
      <c r="N111" s="188">
        <v>1539689</v>
      </c>
      <c r="O111" s="188">
        <v>0</v>
      </c>
      <c r="P111" s="188">
        <v>0</v>
      </c>
      <c r="Q111" s="188">
        <v>0</v>
      </c>
      <c r="R111" s="188">
        <v>0</v>
      </c>
      <c r="S111" s="190">
        <v>3157130</v>
      </c>
      <c r="T111" s="188">
        <v>280611</v>
      </c>
      <c r="U111" s="188">
        <v>0</v>
      </c>
      <c r="V111" s="188">
        <v>0</v>
      </c>
      <c r="W111" s="190">
        <v>3595158</v>
      </c>
      <c r="X111" s="155">
        <f t="shared" si="6"/>
        <v>0</v>
      </c>
      <c r="Y111" s="188">
        <v>0</v>
      </c>
      <c r="Z111" s="188">
        <v>0</v>
      </c>
      <c r="AA111" s="157">
        <f t="shared" si="7"/>
        <v>0</v>
      </c>
      <c r="AB111" s="155">
        <f t="shared" si="8"/>
        <v>8755953</v>
      </c>
      <c r="AC111" s="167" t="s">
        <v>56</v>
      </c>
      <c r="AD111" s="174">
        <v>8247</v>
      </c>
      <c r="AE111" s="174" t="s">
        <v>57</v>
      </c>
      <c r="AF111" s="184">
        <v>2</v>
      </c>
      <c r="AG111" s="189" t="s">
        <v>71</v>
      </c>
      <c r="AH111" s="174" t="s">
        <v>25</v>
      </c>
      <c r="AI111" s="174"/>
      <c r="AJ111" s="175">
        <v>43100</v>
      </c>
      <c r="AK111" s="174" t="s">
        <v>275</v>
      </c>
      <c r="AL111" s="188"/>
      <c r="AM111" s="188"/>
      <c r="AN111" s="188"/>
      <c r="AO111" s="188"/>
      <c r="AP111" s="188"/>
      <c r="AQ111" s="188"/>
      <c r="AR111" s="188"/>
      <c r="AS111" s="188"/>
      <c r="AT111" s="203">
        <f t="shared" si="9"/>
        <v>183365</v>
      </c>
      <c r="AU111" s="203">
        <f t="shared" si="10"/>
        <v>1539689</v>
      </c>
      <c r="AV111" s="203">
        <f t="shared" si="11"/>
        <v>3157130</v>
      </c>
    </row>
    <row r="112" spans="1:48" customFormat="1" ht="15" x14ac:dyDescent="0.25">
      <c r="A112" s="191">
        <v>900583004</v>
      </c>
      <c r="B112" s="174" t="s">
        <v>297</v>
      </c>
      <c r="C112" s="175">
        <v>44909</v>
      </c>
      <c r="D112" s="175">
        <v>43709</v>
      </c>
      <c r="E112" s="175">
        <v>44895</v>
      </c>
      <c r="F112" s="188">
        <v>10590563</v>
      </c>
      <c r="G112" s="188">
        <v>0</v>
      </c>
      <c r="H112" s="188">
        <v>0</v>
      </c>
      <c r="I112" s="188">
        <v>0</v>
      </c>
      <c r="J112" s="188">
        <v>6615566</v>
      </c>
      <c r="K112" s="188">
        <v>0</v>
      </c>
      <c r="L112" s="188">
        <v>0</v>
      </c>
      <c r="M112" s="188">
        <v>0</v>
      </c>
      <c r="N112" s="188">
        <v>0</v>
      </c>
      <c r="O112" s="188">
        <v>0</v>
      </c>
      <c r="P112" s="188">
        <v>0</v>
      </c>
      <c r="Q112" s="188">
        <v>2359398</v>
      </c>
      <c r="R112" s="188">
        <v>0</v>
      </c>
      <c r="S112" s="190">
        <v>511077</v>
      </c>
      <c r="T112" s="188">
        <v>765735</v>
      </c>
      <c r="U112" s="188">
        <v>0</v>
      </c>
      <c r="V112" s="188">
        <v>0</v>
      </c>
      <c r="W112" s="190">
        <v>338787</v>
      </c>
      <c r="X112" s="155">
        <f t="shared" si="6"/>
        <v>0</v>
      </c>
      <c r="Y112" s="188">
        <v>0</v>
      </c>
      <c r="Z112" s="188">
        <v>0</v>
      </c>
      <c r="AA112" s="157">
        <f t="shared" si="7"/>
        <v>0</v>
      </c>
      <c r="AB112" s="155">
        <f t="shared" si="8"/>
        <v>10590563</v>
      </c>
      <c r="AC112" s="167" t="s">
        <v>19</v>
      </c>
      <c r="AD112" s="174">
        <v>8248</v>
      </c>
      <c r="AE112" s="174" t="s">
        <v>57</v>
      </c>
      <c r="AF112" s="184">
        <v>2</v>
      </c>
      <c r="AG112" s="189" t="s">
        <v>71</v>
      </c>
      <c r="AH112" s="174" t="s">
        <v>25</v>
      </c>
      <c r="AI112" s="174"/>
      <c r="AJ112" s="175">
        <v>43465</v>
      </c>
      <c r="AK112" s="174" t="s">
        <v>275</v>
      </c>
      <c r="AL112" s="188"/>
      <c r="AM112" s="188"/>
      <c r="AN112" s="188"/>
      <c r="AO112" s="188"/>
      <c r="AP112" s="188"/>
      <c r="AQ112" s="188"/>
      <c r="AR112" s="188"/>
      <c r="AS112" s="188"/>
      <c r="AT112" s="203">
        <f t="shared" si="9"/>
        <v>8974964</v>
      </c>
      <c r="AU112" s="203">
        <f t="shared" si="10"/>
        <v>0</v>
      </c>
      <c r="AV112" s="203">
        <f t="shared" si="11"/>
        <v>511077</v>
      </c>
    </row>
    <row r="113" spans="1:48" customFormat="1" ht="15" x14ac:dyDescent="0.25">
      <c r="A113" s="169">
        <v>860013704</v>
      </c>
      <c r="B113" s="174" t="s">
        <v>298</v>
      </c>
      <c r="C113" s="175">
        <v>44909</v>
      </c>
      <c r="D113" s="175">
        <v>44682</v>
      </c>
      <c r="E113" s="175">
        <v>44895</v>
      </c>
      <c r="F113" s="188">
        <v>936683830</v>
      </c>
      <c r="G113" s="188">
        <v>0</v>
      </c>
      <c r="H113" s="188">
        <v>0</v>
      </c>
      <c r="I113" s="188">
        <v>0</v>
      </c>
      <c r="J113" s="188">
        <v>635268117</v>
      </c>
      <c r="K113" s="188">
        <v>0</v>
      </c>
      <c r="L113" s="188">
        <v>0</v>
      </c>
      <c r="M113" s="188">
        <v>0</v>
      </c>
      <c r="N113" s="188">
        <v>0</v>
      </c>
      <c r="O113" s="188">
        <v>0</v>
      </c>
      <c r="P113" s="188">
        <v>0</v>
      </c>
      <c r="Q113" s="188">
        <v>0</v>
      </c>
      <c r="R113" s="188">
        <v>0</v>
      </c>
      <c r="S113" s="190">
        <v>745694</v>
      </c>
      <c r="T113" s="188">
        <v>55890441</v>
      </c>
      <c r="U113" s="188">
        <v>0</v>
      </c>
      <c r="V113" s="188">
        <v>203778273</v>
      </c>
      <c r="W113" s="190">
        <v>41001305</v>
      </c>
      <c r="X113" s="155">
        <f t="shared" si="6"/>
        <v>0</v>
      </c>
      <c r="Y113" s="188">
        <v>0</v>
      </c>
      <c r="Z113" s="188">
        <v>0</v>
      </c>
      <c r="AA113" s="157">
        <f t="shared" si="7"/>
        <v>0</v>
      </c>
      <c r="AB113" s="155">
        <f t="shared" si="8"/>
        <v>936683830</v>
      </c>
      <c r="AC113" s="167" t="s">
        <v>19</v>
      </c>
      <c r="AD113" s="174">
        <v>8228</v>
      </c>
      <c r="AE113" s="174" t="s">
        <v>57</v>
      </c>
      <c r="AF113" s="184">
        <v>2</v>
      </c>
      <c r="AG113" s="189" t="s">
        <v>71</v>
      </c>
      <c r="AH113" s="174" t="s">
        <v>25</v>
      </c>
      <c r="AI113" s="174"/>
      <c r="AJ113" s="175">
        <v>43465</v>
      </c>
      <c r="AK113" s="174" t="s">
        <v>275</v>
      </c>
      <c r="AL113" s="188"/>
      <c r="AM113" s="188"/>
      <c r="AN113" s="188"/>
      <c r="AO113" s="188"/>
      <c r="AP113" s="188"/>
      <c r="AQ113" s="188"/>
      <c r="AR113" s="188"/>
      <c r="AS113" s="188"/>
      <c r="AT113" s="203">
        <f t="shared" si="9"/>
        <v>635268117</v>
      </c>
      <c r="AU113" s="203">
        <f t="shared" si="10"/>
        <v>0</v>
      </c>
      <c r="AV113" s="203">
        <f t="shared" si="11"/>
        <v>745694</v>
      </c>
    </row>
    <row r="114" spans="1:48" customFormat="1" ht="15" x14ac:dyDescent="0.25">
      <c r="A114" s="191">
        <v>813002872</v>
      </c>
      <c r="B114" s="174" t="s">
        <v>299</v>
      </c>
      <c r="C114" s="175">
        <v>44909</v>
      </c>
      <c r="D114" s="175">
        <v>44287</v>
      </c>
      <c r="E114" s="175">
        <v>44895</v>
      </c>
      <c r="F114" s="188">
        <v>6309130</v>
      </c>
      <c r="G114" s="188">
        <v>0</v>
      </c>
      <c r="H114" s="188">
        <v>0</v>
      </c>
      <c r="I114" s="188">
        <v>0</v>
      </c>
      <c r="J114" s="188">
        <v>2127852</v>
      </c>
      <c r="K114" s="188">
        <v>0</v>
      </c>
      <c r="L114" s="188">
        <v>0</v>
      </c>
      <c r="M114" s="188">
        <v>0</v>
      </c>
      <c r="N114" s="188">
        <v>0</v>
      </c>
      <c r="O114" s="188">
        <v>0</v>
      </c>
      <c r="P114" s="188">
        <v>0</v>
      </c>
      <c r="Q114" s="188">
        <v>771270</v>
      </c>
      <c r="R114" s="188">
        <v>0</v>
      </c>
      <c r="S114" s="190">
        <v>42634</v>
      </c>
      <c r="T114" s="188">
        <v>123700</v>
      </c>
      <c r="U114" s="188">
        <v>0</v>
      </c>
      <c r="V114" s="188">
        <v>2323732</v>
      </c>
      <c r="W114" s="190">
        <v>919942</v>
      </c>
      <c r="X114" s="155">
        <f t="shared" si="6"/>
        <v>0</v>
      </c>
      <c r="Y114" s="188">
        <v>0</v>
      </c>
      <c r="Z114" s="188">
        <v>0</v>
      </c>
      <c r="AA114" s="157">
        <f t="shared" si="7"/>
        <v>0</v>
      </c>
      <c r="AB114" s="155">
        <f t="shared" si="8"/>
        <v>6309130</v>
      </c>
      <c r="AC114" s="167" t="s">
        <v>56</v>
      </c>
      <c r="AD114" s="174">
        <v>8246</v>
      </c>
      <c r="AE114" s="174" t="s">
        <v>57</v>
      </c>
      <c r="AF114" s="184">
        <v>2</v>
      </c>
      <c r="AG114" s="189" t="s">
        <v>71</v>
      </c>
      <c r="AH114" s="174" t="s">
        <v>25</v>
      </c>
      <c r="AI114" s="174"/>
      <c r="AJ114" s="175"/>
      <c r="AK114" s="174" t="s">
        <v>275</v>
      </c>
      <c r="AL114" s="188"/>
      <c r="AM114" s="188"/>
      <c r="AN114" s="188"/>
      <c r="AO114" s="188"/>
      <c r="AP114" s="188"/>
      <c r="AQ114" s="188"/>
      <c r="AR114" s="188"/>
      <c r="AS114" s="188"/>
      <c r="AT114" s="203">
        <f t="shared" si="9"/>
        <v>2899122</v>
      </c>
      <c r="AU114" s="203">
        <f t="shared" si="10"/>
        <v>0</v>
      </c>
      <c r="AV114" s="203">
        <f t="shared" si="11"/>
        <v>42634</v>
      </c>
    </row>
    <row r="115" spans="1:48" customFormat="1" ht="15" x14ac:dyDescent="0.25">
      <c r="A115" s="191">
        <v>800044402</v>
      </c>
      <c r="B115" s="174" t="s">
        <v>300</v>
      </c>
      <c r="C115" s="175">
        <v>44909</v>
      </c>
      <c r="D115" s="175">
        <v>44562</v>
      </c>
      <c r="E115" s="175">
        <v>44895</v>
      </c>
      <c r="F115" s="188">
        <v>25574966</v>
      </c>
      <c r="G115" s="188">
        <v>0</v>
      </c>
      <c r="H115" s="188">
        <v>0</v>
      </c>
      <c r="I115" s="188">
        <v>0</v>
      </c>
      <c r="J115" s="188">
        <v>0</v>
      </c>
      <c r="K115" s="188">
        <v>1341871</v>
      </c>
      <c r="L115" s="188">
        <v>0</v>
      </c>
      <c r="M115" s="188">
        <v>0</v>
      </c>
      <c r="N115" s="188">
        <v>0</v>
      </c>
      <c r="O115" s="188">
        <v>0</v>
      </c>
      <c r="P115" s="188">
        <v>0</v>
      </c>
      <c r="Q115" s="188">
        <v>0</v>
      </c>
      <c r="R115" s="188">
        <v>0</v>
      </c>
      <c r="S115" s="190">
        <v>2185980</v>
      </c>
      <c r="T115" s="188">
        <v>635500</v>
      </c>
      <c r="U115" s="188">
        <v>2556100</v>
      </c>
      <c r="V115" s="188">
        <v>18831800</v>
      </c>
      <c r="W115" s="190">
        <v>23715</v>
      </c>
      <c r="X115" s="155">
        <f t="shared" si="6"/>
        <v>0</v>
      </c>
      <c r="Y115" s="188">
        <v>0</v>
      </c>
      <c r="Z115" s="188">
        <v>0</v>
      </c>
      <c r="AA115" s="157">
        <f t="shared" si="7"/>
        <v>0</v>
      </c>
      <c r="AB115" s="155">
        <f t="shared" si="8"/>
        <v>25574966</v>
      </c>
      <c r="AC115" s="167" t="s">
        <v>19</v>
      </c>
      <c r="AD115" s="174">
        <v>8249</v>
      </c>
      <c r="AE115" s="174" t="s">
        <v>57</v>
      </c>
      <c r="AF115" s="184">
        <v>2</v>
      </c>
      <c r="AG115" s="189" t="s">
        <v>71</v>
      </c>
      <c r="AH115" s="174" t="s">
        <v>25</v>
      </c>
      <c r="AI115" s="174"/>
      <c r="AJ115" s="175">
        <v>44561</v>
      </c>
      <c r="AK115" s="174" t="s">
        <v>275</v>
      </c>
      <c r="AL115" s="188"/>
      <c r="AM115" s="188"/>
      <c r="AN115" s="188"/>
      <c r="AO115" s="188"/>
      <c r="AP115" s="188"/>
      <c r="AQ115" s="188"/>
      <c r="AR115" s="188"/>
      <c r="AS115" s="188"/>
      <c r="AT115" s="203">
        <f t="shared" si="9"/>
        <v>0</v>
      </c>
      <c r="AU115" s="203">
        <f t="shared" si="10"/>
        <v>1341871</v>
      </c>
      <c r="AV115" s="203">
        <f t="shared" si="11"/>
        <v>2185980</v>
      </c>
    </row>
    <row r="116" spans="1:48" customFormat="1" ht="15" x14ac:dyDescent="0.25">
      <c r="A116" s="174">
        <v>900067136</v>
      </c>
      <c r="B116" s="174" t="s">
        <v>64</v>
      </c>
      <c r="C116" s="175">
        <v>44909</v>
      </c>
      <c r="D116" s="175">
        <v>44228</v>
      </c>
      <c r="E116" s="175">
        <v>44895</v>
      </c>
      <c r="F116" s="188">
        <v>20959668</v>
      </c>
      <c r="G116" s="188">
        <v>0</v>
      </c>
      <c r="H116" s="188">
        <v>0</v>
      </c>
      <c r="I116" s="188">
        <v>0</v>
      </c>
      <c r="J116" s="188">
        <v>3191991</v>
      </c>
      <c r="K116" s="188">
        <v>0</v>
      </c>
      <c r="L116" s="188">
        <v>0</v>
      </c>
      <c r="M116" s="188">
        <v>6430</v>
      </c>
      <c r="N116" s="188">
        <v>1141108</v>
      </c>
      <c r="O116" s="188">
        <v>0</v>
      </c>
      <c r="P116" s="188">
        <v>0</v>
      </c>
      <c r="Q116" s="188">
        <v>7946581</v>
      </c>
      <c r="R116" s="188">
        <v>0</v>
      </c>
      <c r="S116" s="190">
        <v>7516580</v>
      </c>
      <c r="T116" s="188">
        <v>755714</v>
      </c>
      <c r="U116" s="188">
        <v>0</v>
      </c>
      <c r="V116" s="188">
        <v>0</v>
      </c>
      <c r="W116" s="190">
        <v>401264</v>
      </c>
      <c r="X116" s="155">
        <f t="shared" si="6"/>
        <v>0</v>
      </c>
      <c r="Y116" s="188">
        <v>0</v>
      </c>
      <c r="Z116" s="188">
        <v>9292</v>
      </c>
      <c r="AA116" s="157">
        <f t="shared" si="7"/>
        <v>9292</v>
      </c>
      <c r="AB116" s="155">
        <f t="shared" si="8"/>
        <v>20950376</v>
      </c>
      <c r="AC116" s="167" t="s">
        <v>56</v>
      </c>
      <c r="AD116" s="174">
        <v>8242</v>
      </c>
      <c r="AE116" s="174" t="s">
        <v>57</v>
      </c>
      <c r="AF116" s="184">
        <v>2</v>
      </c>
      <c r="AG116" s="189" t="s">
        <v>71</v>
      </c>
      <c r="AH116" s="174"/>
      <c r="AI116" s="174"/>
      <c r="AJ116" s="175"/>
      <c r="AK116" s="174" t="s">
        <v>180</v>
      </c>
      <c r="AL116" s="188"/>
      <c r="AM116" s="188"/>
      <c r="AN116" s="188"/>
      <c r="AO116" s="188"/>
      <c r="AP116" s="188"/>
      <c r="AQ116" s="188"/>
      <c r="AR116" s="188"/>
      <c r="AS116" s="188"/>
      <c r="AT116" s="203">
        <f t="shared" si="9"/>
        <v>11138572</v>
      </c>
      <c r="AU116" s="203">
        <f t="shared" si="10"/>
        <v>1147538</v>
      </c>
      <c r="AV116" s="203">
        <f t="shared" si="11"/>
        <v>7516580</v>
      </c>
    </row>
    <row r="117" spans="1:48" customFormat="1" ht="15" x14ac:dyDescent="0.25">
      <c r="A117" s="191">
        <v>832001966</v>
      </c>
      <c r="B117" s="174" t="s">
        <v>301</v>
      </c>
      <c r="C117" s="175">
        <v>44910</v>
      </c>
      <c r="D117" s="175">
        <v>44105</v>
      </c>
      <c r="E117" s="175">
        <v>44865</v>
      </c>
      <c r="F117" s="188">
        <v>200973791</v>
      </c>
      <c r="G117" s="188">
        <v>0</v>
      </c>
      <c r="H117" s="188">
        <v>0</v>
      </c>
      <c r="I117" s="188">
        <v>0</v>
      </c>
      <c r="J117" s="188">
        <v>60162528</v>
      </c>
      <c r="K117" s="188">
        <v>0</v>
      </c>
      <c r="L117" s="188">
        <v>0</v>
      </c>
      <c r="M117" s="188">
        <v>72596</v>
      </c>
      <c r="N117" s="188">
        <v>832075</v>
      </c>
      <c r="O117" s="188">
        <v>0</v>
      </c>
      <c r="P117" s="188">
        <v>0</v>
      </c>
      <c r="Q117" s="188">
        <v>10699500</v>
      </c>
      <c r="R117" s="188">
        <v>0</v>
      </c>
      <c r="S117" s="190">
        <v>23521894</v>
      </c>
      <c r="T117" s="188">
        <v>30568036</v>
      </c>
      <c r="U117" s="188">
        <v>0</v>
      </c>
      <c r="V117" s="188">
        <v>47879897</v>
      </c>
      <c r="W117" s="190">
        <v>27237265</v>
      </c>
      <c r="X117" s="155">
        <f t="shared" si="6"/>
        <v>0</v>
      </c>
      <c r="Y117" s="188">
        <v>0</v>
      </c>
      <c r="Z117" s="188">
        <v>0</v>
      </c>
      <c r="AA117" s="157">
        <f t="shared" si="7"/>
        <v>0</v>
      </c>
      <c r="AB117" s="155">
        <f t="shared" si="8"/>
        <v>200973791</v>
      </c>
      <c r="AC117" s="167" t="s">
        <v>56</v>
      </c>
      <c r="AD117" s="174">
        <v>8267</v>
      </c>
      <c r="AE117" s="174" t="s">
        <v>57</v>
      </c>
      <c r="AF117" s="184">
        <v>2</v>
      </c>
      <c r="AG117" s="189" t="s">
        <v>71</v>
      </c>
      <c r="AH117" s="174" t="s">
        <v>25</v>
      </c>
      <c r="AI117" s="174"/>
      <c r="AJ117" s="175"/>
      <c r="AK117" s="174" t="s">
        <v>275</v>
      </c>
      <c r="AL117" s="188"/>
      <c r="AM117" s="188"/>
      <c r="AN117" s="188"/>
      <c r="AO117" s="188"/>
      <c r="AP117" s="188"/>
      <c r="AQ117" s="188"/>
      <c r="AR117" s="188"/>
      <c r="AS117" s="188"/>
      <c r="AT117" s="203">
        <f t="shared" si="9"/>
        <v>70862028</v>
      </c>
      <c r="AU117" s="203">
        <f t="shared" si="10"/>
        <v>904671</v>
      </c>
      <c r="AV117" s="203">
        <f t="shared" si="11"/>
        <v>23521894</v>
      </c>
    </row>
    <row r="118" spans="1:48" customFormat="1" ht="15" x14ac:dyDescent="0.25">
      <c r="A118" s="191">
        <v>891901041</v>
      </c>
      <c r="B118" s="174" t="s">
        <v>302</v>
      </c>
      <c r="C118" s="175">
        <v>44910</v>
      </c>
      <c r="D118" s="175">
        <v>43709</v>
      </c>
      <c r="E118" s="175">
        <v>44865</v>
      </c>
      <c r="F118" s="188">
        <v>5835150</v>
      </c>
      <c r="G118" s="188">
        <v>0</v>
      </c>
      <c r="H118" s="188">
        <v>0</v>
      </c>
      <c r="I118" s="188">
        <v>0</v>
      </c>
      <c r="J118" s="188">
        <v>1219813</v>
      </c>
      <c r="K118" s="188">
        <v>0</v>
      </c>
      <c r="L118" s="188">
        <v>0</v>
      </c>
      <c r="M118" s="188">
        <v>0</v>
      </c>
      <c r="N118" s="188">
        <v>0</v>
      </c>
      <c r="O118" s="188">
        <v>0</v>
      </c>
      <c r="P118" s="188">
        <v>0</v>
      </c>
      <c r="Q118" s="188">
        <v>0</v>
      </c>
      <c r="R118" s="188">
        <v>0</v>
      </c>
      <c r="S118" s="190">
        <v>122540</v>
      </c>
      <c r="T118" s="188">
        <v>1371800</v>
      </c>
      <c r="U118" s="188">
        <v>0</v>
      </c>
      <c r="V118" s="188">
        <v>1519550</v>
      </c>
      <c r="W118" s="190">
        <v>1601447</v>
      </c>
      <c r="X118" s="155">
        <f t="shared" si="6"/>
        <v>0</v>
      </c>
      <c r="Y118" s="188">
        <v>0</v>
      </c>
      <c r="Z118" s="188">
        <v>0</v>
      </c>
      <c r="AA118" s="157">
        <f t="shared" si="7"/>
        <v>0</v>
      </c>
      <c r="AB118" s="155">
        <f t="shared" si="8"/>
        <v>5835150</v>
      </c>
      <c r="AC118" s="167" t="s">
        <v>56</v>
      </c>
      <c r="AD118" s="174">
        <v>8260</v>
      </c>
      <c r="AE118" s="174" t="s">
        <v>57</v>
      </c>
      <c r="AF118" s="184">
        <v>2</v>
      </c>
      <c r="AG118" s="189" t="s">
        <v>71</v>
      </c>
      <c r="AH118" s="174" t="s">
        <v>25</v>
      </c>
      <c r="AI118" s="174"/>
      <c r="AJ118" s="175">
        <v>43646</v>
      </c>
      <c r="AK118" s="174" t="s">
        <v>275</v>
      </c>
      <c r="AL118" s="188"/>
      <c r="AM118" s="188"/>
      <c r="AN118" s="188"/>
      <c r="AO118" s="188"/>
      <c r="AP118" s="188"/>
      <c r="AQ118" s="188"/>
      <c r="AR118" s="188"/>
      <c r="AS118" s="188"/>
      <c r="AT118" s="203">
        <f t="shared" si="9"/>
        <v>1219813</v>
      </c>
      <c r="AU118" s="203">
        <f t="shared" si="10"/>
        <v>0</v>
      </c>
      <c r="AV118" s="203">
        <f t="shared" si="11"/>
        <v>122540</v>
      </c>
    </row>
    <row r="119" spans="1:48" customFormat="1" ht="15" x14ac:dyDescent="0.25">
      <c r="A119" s="169">
        <v>900052148</v>
      </c>
      <c r="B119" s="174" t="s">
        <v>303</v>
      </c>
      <c r="C119" s="175">
        <v>44910</v>
      </c>
      <c r="D119" s="175">
        <v>43800</v>
      </c>
      <c r="E119" s="175">
        <v>44895</v>
      </c>
      <c r="F119" s="188">
        <v>3145618</v>
      </c>
      <c r="G119" s="188">
        <v>0</v>
      </c>
      <c r="H119" s="188">
        <v>0</v>
      </c>
      <c r="I119" s="188">
        <v>0</v>
      </c>
      <c r="J119" s="188">
        <v>0</v>
      </c>
      <c r="K119" s="188">
        <v>0</v>
      </c>
      <c r="L119" s="188">
        <v>0</v>
      </c>
      <c r="M119" s="188">
        <v>0</v>
      </c>
      <c r="N119" s="188">
        <v>0</v>
      </c>
      <c r="O119" s="188">
        <v>0</v>
      </c>
      <c r="P119" s="188">
        <v>0</v>
      </c>
      <c r="Q119" s="188">
        <v>0</v>
      </c>
      <c r="R119" s="188">
        <v>0</v>
      </c>
      <c r="S119" s="190">
        <v>199943</v>
      </c>
      <c r="T119" s="188">
        <v>911400</v>
      </c>
      <c r="U119" s="188">
        <v>0</v>
      </c>
      <c r="V119" s="188">
        <v>1900300</v>
      </c>
      <c r="W119" s="190">
        <v>133975</v>
      </c>
      <c r="X119" s="155">
        <f t="shared" si="6"/>
        <v>0</v>
      </c>
      <c r="Y119" s="188">
        <v>0</v>
      </c>
      <c r="Z119" s="188">
        <v>0</v>
      </c>
      <c r="AA119" s="157">
        <f t="shared" si="7"/>
        <v>0</v>
      </c>
      <c r="AB119" s="155">
        <f t="shared" si="8"/>
        <v>3145618</v>
      </c>
      <c r="AC119" s="167" t="s">
        <v>56</v>
      </c>
      <c r="AD119" s="174">
        <v>8261</v>
      </c>
      <c r="AE119" s="174" t="s">
        <v>304</v>
      </c>
      <c r="AF119" s="184">
        <v>2</v>
      </c>
      <c r="AG119" s="189" t="s">
        <v>71</v>
      </c>
      <c r="AH119" s="174"/>
      <c r="AI119" s="174"/>
      <c r="AJ119" s="174"/>
      <c r="AK119" s="174" t="s">
        <v>275</v>
      </c>
      <c r="AL119" s="174"/>
      <c r="AM119" s="174"/>
      <c r="AN119" s="174"/>
      <c r="AO119" s="174"/>
      <c r="AP119" s="174"/>
      <c r="AQ119" s="174"/>
      <c r="AR119" s="174"/>
      <c r="AS119" s="174"/>
      <c r="AT119" s="203">
        <f t="shared" si="9"/>
        <v>0</v>
      </c>
      <c r="AU119" s="203">
        <f t="shared" si="10"/>
        <v>0</v>
      </c>
      <c r="AV119" s="203">
        <f t="shared" si="11"/>
        <v>199943</v>
      </c>
    </row>
    <row r="120" spans="1:48" customFormat="1" ht="15" x14ac:dyDescent="0.25">
      <c r="A120" s="174">
        <v>817003532</v>
      </c>
      <c r="B120" s="174" t="s">
        <v>305</v>
      </c>
      <c r="C120" s="175">
        <v>44910</v>
      </c>
      <c r="D120" s="175">
        <v>44378</v>
      </c>
      <c r="E120" s="175">
        <v>44895</v>
      </c>
      <c r="F120" s="188">
        <v>1053066</v>
      </c>
      <c r="G120" s="188">
        <v>0</v>
      </c>
      <c r="H120" s="188">
        <v>0</v>
      </c>
      <c r="I120" s="188">
        <v>0</v>
      </c>
      <c r="J120" s="188">
        <v>72801</v>
      </c>
      <c r="K120" s="188">
        <v>0</v>
      </c>
      <c r="L120" s="188">
        <v>0</v>
      </c>
      <c r="M120" s="188">
        <v>0</v>
      </c>
      <c r="N120" s="188">
        <v>0</v>
      </c>
      <c r="O120" s="188">
        <v>0</v>
      </c>
      <c r="P120" s="188">
        <v>0</v>
      </c>
      <c r="Q120" s="188">
        <v>0</v>
      </c>
      <c r="R120" s="188">
        <v>0</v>
      </c>
      <c r="S120" s="190">
        <v>0</v>
      </c>
      <c r="T120" s="188">
        <v>980265</v>
      </c>
      <c r="U120" s="188">
        <v>0</v>
      </c>
      <c r="V120" s="188">
        <v>0</v>
      </c>
      <c r="W120" s="190">
        <v>0</v>
      </c>
      <c r="X120" s="155">
        <f t="shared" ref="X120:X180" si="18">+F120-SUM(G120:W120)</f>
        <v>0</v>
      </c>
      <c r="Y120" s="188">
        <v>0</v>
      </c>
      <c r="Z120" s="188">
        <v>0</v>
      </c>
      <c r="AA120" s="157">
        <f t="shared" ref="AA120:AA178" si="19">+Y120+Z120</f>
        <v>0</v>
      </c>
      <c r="AB120" s="155">
        <f t="shared" ref="AB120:AB178" si="20">+F120-AA120</f>
        <v>1053066</v>
      </c>
      <c r="AC120" s="167" t="s">
        <v>19</v>
      </c>
      <c r="AD120" s="174">
        <v>8265</v>
      </c>
      <c r="AE120" s="174" t="s">
        <v>57</v>
      </c>
      <c r="AF120" s="184">
        <v>2</v>
      </c>
      <c r="AG120" s="189" t="s">
        <v>71</v>
      </c>
      <c r="AH120" s="174"/>
      <c r="AI120" s="174"/>
      <c r="AJ120" s="174"/>
      <c r="AK120" s="174" t="s">
        <v>271</v>
      </c>
      <c r="AL120" s="174"/>
      <c r="AM120" s="174"/>
      <c r="AN120" s="174"/>
      <c r="AO120" s="174"/>
      <c r="AP120" s="174"/>
      <c r="AQ120" s="174"/>
      <c r="AR120" s="174"/>
      <c r="AS120" s="174"/>
      <c r="AT120" s="203">
        <f t="shared" si="9"/>
        <v>72801</v>
      </c>
      <c r="AU120" s="203">
        <f t="shared" si="10"/>
        <v>0</v>
      </c>
      <c r="AV120" s="203">
        <f t="shared" si="11"/>
        <v>0</v>
      </c>
    </row>
    <row r="121" spans="1:48" customFormat="1" ht="15" x14ac:dyDescent="0.25">
      <c r="A121" s="174">
        <v>900000427</v>
      </c>
      <c r="B121" s="174" t="s">
        <v>306</v>
      </c>
      <c r="C121" s="175">
        <v>44910</v>
      </c>
      <c r="D121" s="175">
        <v>44013</v>
      </c>
      <c r="E121" s="175">
        <v>44895</v>
      </c>
      <c r="F121" s="188">
        <v>12141095</v>
      </c>
      <c r="G121" s="188">
        <v>0</v>
      </c>
      <c r="H121" s="188">
        <v>0</v>
      </c>
      <c r="I121" s="188">
        <v>0</v>
      </c>
      <c r="J121" s="188">
        <v>343420</v>
      </c>
      <c r="K121" s="188">
        <v>0</v>
      </c>
      <c r="L121" s="188">
        <v>0</v>
      </c>
      <c r="M121" s="188">
        <v>0</v>
      </c>
      <c r="N121" s="188">
        <v>0</v>
      </c>
      <c r="O121" s="188">
        <v>0</v>
      </c>
      <c r="P121" s="188">
        <v>0</v>
      </c>
      <c r="Q121" s="188">
        <v>0</v>
      </c>
      <c r="R121" s="188">
        <v>0</v>
      </c>
      <c r="S121" s="190">
        <v>4830218</v>
      </c>
      <c r="T121" s="188">
        <v>5236360</v>
      </c>
      <c r="U121" s="188">
        <v>0</v>
      </c>
      <c r="V121" s="188">
        <v>325683</v>
      </c>
      <c r="W121" s="190">
        <v>1405414</v>
      </c>
      <c r="X121" s="155">
        <f t="shared" si="18"/>
        <v>0</v>
      </c>
      <c r="Y121" s="188">
        <v>0</v>
      </c>
      <c r="Z121" s="188">
        <v>0</v>
      </c>
      <c r="AA121" s="157">
        <f t="shared" si="19"/>
        <v>0</v>
      </c>
      <c r="AB121" s="155">
        <f t="shared" si="20"/>
        <v>12141095</v>
      </c>
      <c r="AC121" s="167" t="s">
        <v>56</v>
      </c>
      <c r="AD121" s="174">
        <v>8256</v>
      </c>
      <c r="AE121" s="174" t="s">
        <v>57</v>
      </c>
      <c r="AF121" s="184">
        <v>2</v>
      </c>
      <c r="AG121" s="189" t="s">
        <v>71</v>
      </c>
      <c r="AH121" s="174"/>
      <c r="AI121" s="174"/>
      <c r="AJ121" s="174"/>
      <c r="AK121" s="174" t="s">
        <v>271</v>
      </c>
      <c r="AL121" s="174"/>
      <c r="AM121" s="174"/>
      <c r="AN121" s="174"/>
      <c r="AO121" s="174"/>
      <c r="AP121" s="174"/>
      <c r="AQ121" s="174"/>
      <c r="AR121" s="174"/>
      <c r="AS121" s="174"/>
      <c r="AT121" s="203">
        <f t="shared" si="9"/>
        <v>343420</v>
      </c>
      <c r="AU121" s="203">
        <f t="shared" si="10"/>
        <v>0</v>
      </c>
      <c r="AV121" s="203">
        <f t="shared" si="11"/>
        <v>4830218</v>
      </c>
    </row>
    <row r="122" spans="1:48" customFormat="1" ht="15" x14ac:dyDescent="0.25">
      <c r="A122" s="191">
        <v>900096797</v>
      </c>
      <c r="B122" s="174" t="s">
        <v>307</v>
      </c>
      <c r="C122" s="175">
        <v>44911</v>
      </c>
      <c r="D122" s="175">
        <v>44562</v>
      </c>
      <c r="E122" s="175">
        <v>44895</v>
      </c>
      <c r="F122" s="188">
        <v>535484942</v>
      </c>
      <c r="G122" s="188">
        <v>0</v>
      </c>
      <c r="H122" s="188">
        <v>0</v>
      </c>
      <c r="I122" s="188">
        <v>0</v>
      </c>
      <c r="J122" s="188">
        <v>27712940</v>
      </c>
      <c r="K122" s="188">
        <v>0</v>
      </c>
      <c r="L122" s="188">
        <v>0</v>
      </c>
      <c r="M122" s="188">
        <v>0</v>
      </c>
      <c r="N122" s="188">
        <v>0</v>
      </c>
      <c r="O122" s="188">
        <v>0</v>
      </c>
      <c r="P122" s="188">
        <v>46751412</v>
      </c>
      <c r="Q122" s="188">
        <v>118187765</v>
      </c>
      <c r="R122" s="188">
        <v>0</v>
      </c>
      <c r="S122" s="190">
        <v>30337331</v>
      </c>
      <c r="T122" s="188">
        <v>10669683</v>
      </c>
      <c r="U122" s="188">
        <v>0</v>
      </c>
      <c r="V122" s="188">
        <v>53645555</v>
      </c>
      <c r="W122" s="190">
        <v>248180256</v>
      </c>
      <c r="X122" s="155">
        <f t="shared" si="18"/>
        <v>0</v>
      </c>
      <c r="Y122" s="188">
        <v>0</v>
      </c>
      <c r="Z122" s="188">
        <v>7400</v>
      </c>
      <c r="AA122" s="157">
        <f t="shared" si="19"/>
        <v>7400</v>
      </c>
      <c r="AB122" s="155">
        <f t="shared" si="20"/>
        <v>535477542</v>
      </c>
      <c r="AC122" s="167" t="s">
        <v>19</v>
      </c>
      <c r="AD122" s="174">
        <v>8285</v>
      </c>
      <c r="AE122" s="174" t="s">
        <v>57</v>
      </c>
      <c r="AF122" s="184">
        <v>2</v>
      </c>
      <c r="AG122" s="189" t="s">
        <v>71</v>
      </c>
      <c r="AH122" s="174" t="s">
        <v>25</v>
      </c>
      <c r="AI122" s="174"/>
      <c r="AJ122" s="175">
        <v>42735</v>
      </c>
      <c r="AK122" s="174" t="s">
        <v>275</v>
      </c>
      <c r="AL122" s="188"/>
      <c r="AM122" s="188"/>
      <c r="AN122" s="188"/>
      <c r="AO122" s="188"/>
      <c r="AP122" s="188"/>
      <c r="AQ122" s="188"/>
      <c r="AR122" s="188"/>
      <c r="AS122" s="188"/>
      <c r="AT122" s="203">
        <f t="shared" si="9"/>
        <v>192652117</v>
      </c>
      <c r="AU122" s="203">
        <f t="shared" si="10"/>
        <v>0</v>
      </c>
      <c r="AV122" s="203">
        <f t="shared" si="11"/>
        <v>30337331</v>
      </c>
    </row>
    <row r="123" spans="1:48" customFormat="1" ht="15" x14ac:dyDescent="0.25">
      <c r="A123" s="191">
        <v>807008827</v>
      </c>
      <c r="B123" s="174" t="s">
        <v>308</v>
      </c>
      <c r="C123" s="175">
        <v>44911</v>
      </c>
      <c r="D123" s="175">
        <v>44166</v>
      </c>
      <c r="E123" s="175">
        <v>44895</v>
      </c>
      <c r="F123" s="188">
        <v>9022287</v>
      </c>
      <c r="G123" s="188">
        <v>228058</v>
      </c>
      <c r="H123" s="188">
        <v>0</v>
      </c>
      <c r="I123" s="188">
        <v>0</v>
      </c>
      <c r="J123" s="188">
        <v>658403</v>
      </c>
      <c r="K123" s="188">
        <v>0</v>
      </c>
      <c r="L123" s="188">
        <v>0</v>
      </c>
      <c r="M123" s="188">
        <v>0</v>
      </c>
      <c r="N123" s="188">
        <v>0</v>
      </c>
      <c r="O123" s="188">
        <v>0</v>
      </c>
      <c r="P123" s="188">
        <v>0</v>
      </c>
      <c r="Q123" s="188">
        <v>191600</v>
      </c>
      <c r="R123" s="188">
        <v>0</v>
      </c>
      <c r="S123" s="190">
        <v>523254</v>
      </c>
      <c r="T123" s="188">
        <v>543550</v>
      </c>
      <c r="U123" s="188">
        <v>0</v>
      </c>
      <c r="V123" s="188">
        <v>5410972</v>
      </c>
      <c r="W123" s="190">
        <v>1466450</v>
      </c>
      <c r="X123" s="155">
        <f t="shared" si="18"/>
        <v>0</v>
      </c>
      <c r="Y123" s="188">
        <v>0</v>
      </c>
      <c r="Z123" s="188">
        <v>0</v>
      </c>
      <c r="AA123" s="157">
        <f t="shared" si="19"/>
        <v>0</v>
      </c>
      <c r="AB123" s="155">
        <f t="shared" si="20"/>
        <v>9022287</v>
      </c>
      <c r="AC123" s="167" t="s">
        <v>56</v>
      </c>
      <c r="AD123" s="174">
        <v>8278</v>
      </c>
      <c r="AE123" s="174" t="s">
        <v>57</v>
      </c>
      <c r="AF123" s="184">
        <v>2</v>
      </c>
      <c r="AG123" s="189" t="s">
        <v>71</v>
      </c>
      <c r="AH123" s="174" t="s">
        <v>25</v>
      </c>
      <c r="AI123" s="174"/>
      <c r="AJ123" s="175"/>
      <c r="AK123" s="174" t="s">
        <v>275</v>
      </c>
      <c r="AL123" s="188"/>
      <c r="AM123" s="188"/>
      <c r="AN123" s="188"/>
      <c r="AO123" s="188"/>
      <c r="AP123" s="188"/>
      <c r="AQ123" s="188"/>
      <c r="AR123" s="188"/>
      <c r="AS123" s="188"/>
      <c r="AT123" s="203">
        <f t="shared" si="9"/>
        <v>1078061</v>
      </c>
      <c r="AU123" s="203">
        <f t="shared" si="10"/>
        <v>0</v>
      </c>
      <c r="AV123" s="203">
        <f t="shared" si="11"/>
        <v>523254</v>
      </c>
    </row>
    <row r="124" spans="1:48" customFormat="1" ht="15" x14ac:dyDescent="0.25">
      <c r="A124" s="191">
        <v>891180232</v>
      </c>
      <c r="B124" s="174" t="s">
        <v>309</v>
      </c>
      <c r="C124" s="175">
        <v>44911</v>
      </c>
      <c r="D124" s="175">
        <v>44044</v>
      </c>
      <c r="E124" s="175">
        <v>44895</v>
      </c>
      <c r="F124" s="188">
        <v>20021724</v>
      </c>
      <c r="G124" s="188">
        <v>0</v>
      </c>
      <c r="H124" s="188">
        <v>0</v>
      </c>
      <c r="I124" s="188">
        <v>0</v>
      </c>
      <c r="J124" s="188">
        <v>845671</v>
      </c>
      <c r="K124" s="188">
        <v>0</v>
      </c>
      <c r="L124" s="188">
        <v>0</v>
      </c>
      <c r="M124" s="188">
        <v>0</v>
      </c>
      <c r="N124" s="188">
        <v>867976</v>
      </c>
      <c r="O124" s="188">
        <v>0</v>
      </c>
      <c r="P124" s="188">
        <v>0</v>
      </c>
      <c r="Q124" s="188">
        <v>2306572</v>
      </c>
      <c r="R124" s="188">
        <v>0</v>
      </c>
      <c r="S124" s="190">
        <v>1741026</v>
      </c>
      <c r="T124" s="188">
        <v>920976</v>
      </c>
      <c r="U124" s="188">
        <v>0</v>
      </c>
      <c r="V124" s="188">
        <v>132678</v>
      </c>
      <c r="W124" s="190">
        <v>13206825</v>
      </c>
      <c r="X124" s="155">
        <f t="shared" si="18"/>
        <v>0</v>
      </c>
      <c r="Y124" s="188">
        <v>0</v>
      </c>
      <c r="Z124" s="188">
        <v>0</v>
      </c>
      <c r="AA124" s="157">
        <f t="shared" si="19"/>
        <v>0</v>
      </c>
      <c r="AB124" s="155">
        <f t="shared" si="20"/>
        <v>20021724</v>
      </c>
      <c r="AC124" s="167" t="s">
        <v>56</v>
      </c>
      <c r="AD124" s="174">
        <v>8274</v>
      </c>
      <c r="AE124" s="174" t="s">
        <v>57</v>
      </c>
      <c r="AF124" s="184">
        <v>2</v>
      </c>
      <c r="AG124" s="189" t="s">
        <v>71</v>
      </c>
      <c r="AH124" s="174" t="s">
        <v>25</v>
      </c>
      <c r="AI124" s="174"/>
      <c r="AJ124" s="175"/>
      <c r="AK124" s="174" t="s">
        <v>275</v>
      </c>
      <c r="AL124" s="188"/>
      <c r="AM124" s="188"/>
      <c r="AN124" s="188"/>
      <c r="AO124" s="188"/>
      <c r="AP124" s="188"/>
      <c r="AQ124" s="188"/>
      <c r="AR124" s="188"/>
      <c r="AS124" s="188"/>
      <c r="AT124" s="203">
        <f t="shared" si="9"/>
        <v>3152243</v>
      </c>
      <c r="AU124" s="203">
        <f t="shared" si="10"/>
        <v>867976</v>
      </c>
      <c r="AV124" s="203">
        <f t="shared" si="11"/>
        <v>1741026</v>
      </c>
    </row>
    <row r="125" spans="1:48" customFormat="1" ht="15" x14ac:dyDescent="0.25">
      <c r="A125" s="191">
        <v>800075650</v>
      </c>
      <c r="B125" s="174" t="s">
        <v>310</v>
      </c>
      <c r="C125" s="175">
        <v>44914</v>
      </c>
      <c r="D125" s="175">
        <v>43647</v>
      </c>
      <c r="E125" s="175">
        <v>44895</v>
      </c>
      <c r="F125" s="188">
        <v>21032098</v>
      </c>
      <c r="G125" s="188">
        <v>0</v>
      </c>
      <c r="H125" s="188">
        <v>0</v>
      </c>
      <c r="I125" s="188">
        <v>0</v>
      </c>
      <c r="J125" s="188">
        <v>5903256</v>
      </c>
      <c r="K125" s="188">
        <v>0</v>
      </c>
      <c r="L125" s="188">
        <v>0</v>
      </c>
      <c r="M125" s="188">
        <v>0</v>
      </c>
      <c r="N125" s="188">
        <v>305405</v>
      </c>
      <c r="O125" s="188">
        <v>0</v>
      </c>
      <c r="P125" s="188">
        <v>0</v>
      </c>
      <c r="Q125" s="188">
        <v>0</v>
      </c>
      <c r="R125" s="188">
        <v>0</v>
      </c>
      <c r="S125" s="190">
        <v>2964407</v>
      </c>
      <c r="T125" s="188">
        <v>0</v>
      </c>
      <c r="U125" s="188">
        <v>0</v>
      </c>
      <c r="V125" s="188">
        <v>512209</v>
      </c>
      <c r="W125" s="190">
        <v>11346821</v>
      </c>
      <c r="X125" s="155">
        <f t="shared" si="18"/>
        <v>0</v>
      </c>
      <c r="Y125" s="188">
        <v>0</v>
      </c>
      <c r="Z125" s="188">
        <v>0</v>
      </c>
      <c r="AA125" s="157">
        <f t="shared" si="19"/>
        <v>0</v>
      </c>
      <c r="AB125" s="155">
        <f t="shared" si="20"/>
        <v>21032098</v>
      </c>
      <c r="AC125" s="167" t="s">
        <v>56</v>
      </c>
      <c r="AD125" s="174">
        <v>8320</v>
      </c>
      <c r="AE125" s="174" t="s">
        <v>57</v>
      </c>
      <c r="AF125" s="184">
        <v>2</v>
      </c>
      <c r="AG125" s="189" t="s">
        <v>71</v>
      </c>
      <c r="AH125" s="174" t="s">
        <v>25</v>
      </c>
      <c r="AI125" s="174"/>
      <c r="AJ125" s="175">
        <v>43830</v>
      </c>
      <c r="AK125" s="174" t="s">
        <v>275</v>
      </c>
      <c r="AL125" s="188"/>
      <c r="AM125" s="188"/>
      <c r="AN125" s="188"/>
      <c r="AO125" s="188"/>
      <c r="AP125" s="188"/>
      <c r="AQ125" s="188"/>
      <c r="AR125" s="188"/>
      <c r="AS125" s="188"/>
      <c r="AT125" s="203">
        <f t="shared" si="9"/>
        <v>5903256</v>
      </c>
      <c r="AU125" s="203">
        <f t="shared" si="10"/>
        <v>305405</v>
      </c>
      <c r="AV125" s="203">
        <f t="shared" si="11"/>
        <v>2964407</v>
      </c>
    </row>
    <row r="126" spans="1:48" customFormat="1" ht="15" x14ac:dyDescent="0.25">
      <c r="A126" s="191">
        <v>900307987</v>
      </c>
      <c r="B126" s="174" t="s">
        <v>311</v>
      </c>
      <c r="C126" s="175">
        <v>44914</v>
      </c>
      <c r="D126" s="175">
        <v>44287</v>
      </c>
      <c r="E126" s="175">
        <v>44895</v>
      </c>
      <c r="F126" s="188">
        <v>103703548</v>
      </c>
      <c r="G126" s="188">
        <v>0</v>
      </c>
      <c r="H126" s="188">
        <v>0</v>
      </c>
      <c r="I126" s="188">
        <v>0</v>
      </c>
      <c r="J126" s="188">
        <v>667409</v>
      </c>
      <c r="K126" s="188">
        <v>0</v>
      </c>
      <c r="L126" s="188">
        <v>0</v>
      </c>
      <c r="M126" s="188">
        <v>0</v>
      </c>
      <c r="N126" s="188">
        <v>0</v>
      </c>
      <c r="O126" s="188">
        <v>0</v>
      </c>
      <c r="P126" s="188">
        <v>0</v>
      </c>
      <c r="Q126" s="188">
        <v>0</v>
      </c>
      <c r="R126" s="188">
        <v>0</v>
      </c>
      <c r="S126" s="190">
        <v>55980427</v>
      </c>
      <c r="T126" s="188">
        <v>3336567</v>
      </c>
      <c r="U126" s="188">
        <v>0</v>
      </c>
      <c r="V126" s="188">
        <v>0</v>
      </c>
      <c r="W126" s="190">
        <v>43719145</v>
      </c>
      <c r="X126" s="155">
        <f t="shared" si="18"/>
        <v>0</v>
      </c>
      <c r="Y126" s="188">
        <v>0</v>
      </c>
      <c r="Z126" s="188">
        <v>0</v>
      </c>
      <c r="AA126" s="157">
        <f t="shared" si="19"/>
        <v>0</v>
      </c>
      <c r="AB126" s="155">
        <f t="shared" si="20"/>
        <v>103703548</v>
      </c>
      <c r="AC126" s="167" t="s">
        <v>41</v>
      </c>
      <c r="AD126" s="174">
        <v>8323</v>
      </c>
      <c r="AE126" s="174" t="s">
        <v>57</v>
      </c>
      <c r="AF126" s="184">
        <v>2</v>
      </c>
      <c r="AG126" s="189" t="s">
        <v>71</v>
      </c>
      <c r="AH126" s="174" t="s">
        <v>25</v>
      </c>
      <c r="AI126" s="174"/>
      <c r="AJ126" s="175"/>
      <c r="AK126" s="174" t="s">
        <v>275</v>
      </c>
      <c r="AL126" s="188"/>
      <c r="AM126" s="188"/>
      <c r="AN126" s="188"/>
      <c r="AO126" s="188"/>
      <c r="AP126" s="188"/>
      <c r="AQ126" s="188"/>
      <c r="AR126" s="188"/>
      <c r="AS126" s="188"/>
      <c r="AT126" s="203">
        <f t="shared" si="9"/>
        <v>667409</v>
      </c>
      <c r="AU126" s="203">
        <f t="shared" si="10"/>
        <v>0</v>
      </c>
      <c r="AV126" s="203">
        <f t="shared" si="11"/>
        <v>55980427</v>
      </c>
    </row>
    <row r="127" spans="1:48" customFormat="1" ht="15" x14ac:dyDescent="0.25">
      <c r="A127" s="169">
        <v>900812685</v>
      </c>
      <c r="B127" s="174" t="s">
        <v>312</v>
      </c>
      <c r="C127" s="175">
        <v>44914</v>
      </c>
      <c r="D127" s="175">
        <v>44774</v>
      </c>
      <c r="E127" s="175">
        <v>44895</v>
      </c>
      <c r="F127" s="188">
        <v>3373333</v>
      </c>
      <c r="G127" s="188">
        <v>0</v>
      </c>
      <c r="H127" s="188">
        <v>0</v>
      </c>
      <c r="I127" s="188">
        <v>0</v>
      </c>
      <c r="J127" s="188">
        <v>861720</v>
      </c>
      <c r="K127" s="188">
        <v>0</v>
      </c>
      <c r="L127" s="188">
        <v>0</v>
      </c>
      <c r="M127" s="188">
        <v>0</v>
      </c>
      <c r="N127" s="188">
        <v>0</v>
      </c>
      <c r="O127" s="188">
        <v>0</v>
      </c>
      <c r="P127" s="188">
        <v>0</v>
      </c>
      <c r="Q127" s="188">
        <v>1894072</v>
      </c>
      <c r="R127" s="188">
        <v>0</v>
      </c>
      <c r="S127" s="190">
        <v>0</v>
      </c>
      <c r="T127" s="188">
        <v>0</v>
      </c>
      <c r="U127" s="188">
        <v>0</v>
      </c>
      <c r="V127" s="188">
        <v>456523</v>
      </c>
      <c r="W127" s="190">
        <v>161018</v>
      </c>
      <c r="X127" s="155">
        <f t="shared" si="18"/>
        <v>0</v>
      </c>
      <c r="Y127" s="188">
        <v>0</v>
      </c>
      <c r="Z127" s="188">
        <v>0</v>
      </c>
      <c r="AA127" s="157">
        <f t="shared" si="19"/>
        <v>0</v>
      </c>
      <c r="AB127" s="155">
        <f t="shared" si="20"/>
        <v>3373333</v>
      </c>
      <c r="AC127" s="167" t="s">
        <v>19</v>
      </c>
      <c r="AD127" s="174">
        <v>8330</v>
      </c>
      <c r="AE127" s="174" t="s">
        <v>57</v>
      </c>
      <c r="AF127" s="184">
        <v>2</v>
      </c>
      <c r="AG127" s="189" t="s">
        <v>71</v>
      </c>
      <c r="AH127" s="174" t="s">
        <v>25</v>
      </c>
      <c r="AI127" s="174"/>
      <c r="AJ127" s="175"/>
      <c r="AK127" s="174" t="s">
        <v>275</v>
      </c>
      <c r="AL127" s="188"/>
      <c r="AM127" s="188"/>
      <c r="AN127" s="188"/>
      <c r="AO127" s="188"/>
      <c r="AP127" s="188"/>
      <c r="AQ127" s="188"/>
      <c r="AR127" s="188"/>
      <c r="AS127" s="188"/>
      <c r="AT127" s="203">
        <f t="shared" si="9"/>
        <v>2755792</v>
      </c>
      <c r="AU127" s="203">
        <f t="shared" si="10"/>
        <v>0</v>
      </c>
      <c r="AV127" s="203">
        <f t="shared" si="11"/>
        <v>0</v>
      </c>
    </row>
    <row r="128" spans="1:48" customFormat="1" ht="15" x14ac:dyDescent="0.25">
      <c r="A128" s="191">
        <v>900769549</v>
      </c>
      <c r="B128" s="174" t="s">
        <v>313</v>
      </c>
      <c r="C128" s="175">
        <v>44914</v>
      </c>
      <c r="D128" s="175">
        <v>44136</v>
      </c>
      <c r="E128" s="175">
        <v>44895</v>
      </c>
      <c r="F128" s="188">
        <v>271885407</v>
      </c>
      <c r="G128" s="188">
        <v>4522747</v>
      </c>
      <c r="H128" s="188">
        <v>0</v>
      </c>
      <c r="I128" s="188">
        <v>0</v>
      </c>
      <c r="J128" s="188">
        <v>7432762</v>
      </c>
      <c r="K128" s="188">
        <v>0</v>
      </c>
      <c r="L128" s="188">
        <v>51411046</v>
      </c>
      <c r="M128" s="188">
        <v>31458195</v>
      </c>
      <c r="N128" s="188">
        <v>3615118</v>
      </c>
      <c r="O128" s="188">
        <v>0</v>
      </c>
      <c r="P128" s="188">
        <v>0</v>
      </c>
      <c r="Q128" s="188">
        <v>10795351</v>
      </c>
      <c r="R128" s="188">
        <v>0</v>
      </c>
      <c r="S128" s="190">
        <v>1959659</v>
      </c>
      <c r="T128" s="188">
        <v>126078884</v>
      </c>
      <c r="U128" s="188">
        <v>0</v>
      </c>
      <c r="V128" s="188">
        <v>0</v>
      </c>
      <c r="W128" s="190">
        <v>34611645</v>
      </c>
      <c r="X128" s="155">
        <f t="shared" si="18"/>
        <v>0</v>
      </c>
      <c r="Y128" s="188">
        <v>0</v>
      </c>
      <c r="Z128" s="188">
        <v>0</v>
      </c>
      <c r="AA128" s="157">
        <f t="shared" si="19"/>
        <v>0</v>
      </c>
      <c r="AB128" s="155">
        <f t="shared" si="20"/>
        <v>271885407</v>
      </c>
      <c r="AC128" s="167" t="s">
        <v>19</v>
      </c>
      <c r="AD128" s="174">
        <v>8336</v>
      </c>
      <c r="AE128" s="174" t="s">
        <v>57</v>
      </c>
      <c r="AF128" s="184">
        <v>2</v>
      </c>
      <c r="AG128" s="189" t="s">
        <v>71</v>
      </c>
      <c r="AH128" s="174" t="s">
        <v>25</v>
      </c>
      <c r="AI128" s="174"/>
      <c r="AJ128" s="175"/>
      <c r="AK128" s="174" t="s">
        <v>275</v>
      </c>
      <c r="AL128" s="188"/>
      <c r="AM128" s="188"/>
      <c r="AN128" s="188"/>
      <c r="AO128" s="188"/>
      <c r="AP128" s="188"/>
      <c r="AQ128" s="188"/>
      <c r="AR128" s="188"/>
      <c r="AS128" s="188"/>
      <c r="AT128" s="203">
        <f t="shared" si="9"/>
        <v>22750860</v>
      </c>
      <c r="AU128" s="203">
        <f t="shared" si="10"/>
        <v>86484359</v>
      </c>
      <c r="AV128" s="203">
        <f t="shared" si="11"/>
        <v>1959659</v>
      </c>
    </row>
    <row r="129" spans="1:48" customFormat="1" ht="15" x14ac:dyDescent="0.25">
      <c r="A129" s="191">
        <v>829000940</v>
      </c>
      <c r="B129" s="174" t="s">
        <v>115</v>
      </c>
      <c r="C129" s="175">
        <v>44915</v>
      </c>
      <c r="D129" s="175">
        <v>41061</v>
      </c>
      <c r="E129" s="175">
        <v>44895</v>
      </c>
      <c r="F129" s="188">
        <v>28434605</v>
      </c>
      <c r="G129" s="188">
        <v>0</v>
      </c>
      <c r="H129" s="188">
        <v>0</v>
      </c>
      <c r="I129" s="188">
        <v>0</v>
      </c>
      <c r="J129" s="188">
        <v>6239144</v>
      </c>
      <c r="K129" s="188">
        <v>0</v>
      </c>
      <c r="L129" s="188">
        <v>0</v>
      </c>
      <c r="M129" s="188">
        <v>0</v>
      </c>
      <c r="N129" s="188">
        <v>238900</v>
      </c>
      <c r="O129" s="188">
        <v>0</v>
      </c>
      <c r="P129" s="188">
        <v>0</v>
      </c>
      <c r="Q129" s="188">
        <v>263500</v>
      </c>
      <c r="R129" s="188">
        <v>0</v>
      </c>
      <c r="S129" s="190">
        <v>0</v>
      </c>
      <c r="T129" s="188">
        <v>112023</v>
      </c>
      <c r="U129" s="188">
        <v>0</v>
      </c>
      <c r="V129" s="188">
        <v>12301002</v>
      </c>
      <c r="W129" s="190">
        <v>9280036</v>
      </c>
      <c r="X129" s="155">
        <f t="shared" si="18"/>
        <v>0</v>
      </c>
      <c r="Y129" s="188">
        <v>0</v>
      </c>
      <c r="Z129" s="188">
        <v>0</v>
      </c>
      <c r="AA129" s="157">
        <f t="shared" si="19"/>
        <v>0</v>
      </c>
      <c r="AB129" s="155">
        <f t="shared" si="20"/>
        <v>28434605</v>
      </c>
      <c r="AC129" s="167" t="s">
        <v>56</v>
      </c>
      <c r="AD129" s="174">
        <v>8353</v>
      </c>
      <c r="AE129" s="174" t="s">
        <v>57</v>
      </c>
      <c r="AF129" s="184">
        <v>2</v>
      </c>
      <c r="AG129" s="189" t="s">
        <v>71</v>
      </c>
      <c r="AH129" s="174" t="s">
        <v>25</v>
      </c>
      <c r="AI129" s="174"/>
      <c r="AJ129" s="175">
        <v>43921</v>
      </c>
      <c r="AK129" s="174" t="s">
        <v>275</v>
      </c>
      <c r="AL129" s="188"/>
      <c r="AM129" s="188"/>
      <c r="AN129" s="188"/>
      <c r="AO129" s="188"/>
      <c r="AP129" s="188"/>
      <c r="AQ129" s="188"/>
      <c r="AR129" s="188"/>
      <c r="AS129" s="188"/>
      <c r="AT129" s="203">
        <f t="shared" si="9"/>
        <v>6502644</v>
      </c>
      <c r="AU129" s="203">
        <f t="shared" si="10"/>
        <v>238900</v>
      </c>
      <c r="AV129" s="203">
        <f t="shared" si="11"/>
        <v>0</v>
      </c>
    </row>
    <row r="130" spans="1:48" customFormat="1" ht="15" x14ac:dyDescent="0.25">
      <c r="A130" s="191">
        <v>900241765</v>
      </c>
      <c r="B130" s="174" t="s">
        <v>314</v>
      </c>
      <c r="C130" s="175">
        <v>44915</v>
      </c>
      <c r="D130" s="175">
        <v>44166</v>
      </c>
      <c r="E130" s="175">
        <v>44895</v>
      </c>
      <c r="F130" s="188">
        <v>42139345</v>
      </c>
      <c r="G130" s="188">
        <v>0</v>
      </c>
      <c r="H130" s="188">
        <v>0</v>
      </c>
      <c r="I130" s="188">
        <v>0</v>
      </c>
      <c r="J130" s="188">
        <v>762048</v>
      </c>
      <c r="K130" s="188">
        <v>0</v>
      </c>
      <c r="L130" s="188">
        <v>0</v>
      </c>
      <c r="M130" s="188">
        <v>0</v>
      </c>
      <c r="N130" s="188">
        <v>37757440</v>
      </c>
      <c r="O130" s="188">
        <v>0</v>
      </c>
      <c r="P130" s="188">
        <v>0</v>
      </c>
      <c r="Q130" s="188">
        <v>0</v>
      </c>
      <c r="R130" s="188">
        <v>0</v>
      </c>
      <c r="S130" s="190">
        <v>26800</v>
      </c>
      <c r="T130" s="188">
        <v>400000</v>
      </c>
      <c r="U130" s="188">
        <v>0</v>
      </c>
      <c r="V130" s="190">
        <v>1618400</v>
      </c>
      <c r="W130" s="190">
        <v>1574657</v>
      </c>
      <c r="X130" s="155">
        <f t="shared" si="18"/>
        <v>0</v>
      </c>
      <c r="Y130" s="188">
        <v>0</v>
      </c>
      <c r="Z130" s="188">
        <v>16272320</v>
      </c>
      <c r="AA130" s="157">
        <f t="shared" si="19"/>
        <v>16272320</v>
      </c>
      <c r="AB130" s="155">
        <f t="shared" si="20"/>
        <v>25867025</v>
      </c>
      <c r="AC130" s="167" t="s">
        <v>19</v>
      </c>
      <c r="AD130" s="174">
        <v>8361</v>
      </c>
      <c r="AE130" s="174" t="s">
        <v>57</v>
      </c>
      <c r="AF130" s="184">
        <v>2</v>
      </c>
      <c r="AG130" s="189" t="s">
        <v>71</v>
      </c>
      <c r="AH130" s="174" t="s">
        <v>25</v>
      </c>
      <c r="AI130" s="174"/>
      <c r="AJ130" s="175"/>
      <c r="AK130" s="174" t="s">
        <v>275</v>
      </c>
      <c r="AL130" s="188"/>
      <c r="AM130" s="188"/>
      <c r="AN130" s="188"/>
      <c r="AO130" s="188"/>
      <c r="AP130" s="188"/>
      <c r="AQ130" s="188"/>
      <c r="AR130" s="188"/>
      <c r="AS130" s="188"/>
      <c r="AT130" s="203">
        <f t="shared" si="9"/>
        <v>762048</v>
      </c>
      <c r="AU130" s="203">
        <f t="shared" si="10"/>
        <v>37757440</v>
      </c>
      <c r="AV130" s="203">
        <f t="shared" si="11"/>
        <v>26800</v>
      </c>
    </row>
    <row r="131" spans="1:48" customFormat="1" ht="15" x14ac:dyDescent="0.25">
      <c r="A131" s="191">
        <v>800187260</v>
      </c>
      <c r="B131" s="174" t="s">
        <v>315</v>
      </c>
      <c r="C131" s="175">
        <v>44916</v>
      </c>
      <c r="D131" s="175">
        <v>44440</v>
      </c>
      <c r="E131" s="174" t="s">
        <v>316</v>
      </c>
      <c r="F131" s="188">
        <v>168980712</v>
      </c>
      <c r="G131" s="188">
        <v>0</v>
      </c>
      <c r="H131" s="188">
        <v>0</v>
      </c>
      <c r="I131" s="188">
        <v>0</v>
      </c>
      <c r="J131" s="188">
        <v>91840239</v>
      </c>
      <c r="K131" s="188">
        <v>0</v>
      </c>
      <c r="L131" s="188">
        <v>0</v>
      </c>
      <c r="M131" s="188">
        <v>0</v>
      </c>
      <c r="N131" s="188">
        <v>0</v>
      </c>
      <c r="O131" s="188">
        <v>0</v>
      </c>
      <c r="P131" s="188">
        <v>14600</v>
      </c>
      <c r="Q131" s="188">
        <v>48721172</v>
      </c>
      <c r="R131" s="188">
        <v>0</v>
      </c>
      <c r="S131" s="190">
        <v>1637177</v>
      </c>
      <c r="T131" s="188">
        <v>8281215</v>
      </c>
      <c r="U131" s="188">
        <v>14058060</v>
      </c>
      <c r="V131" s="188">
        <v>60000</v>
      </c>
      <c r="W131" s="190">
        <v>4368249</v>
      </c>
      <c r="X131" s="155">
        <f t="shared" si="18"/>
        <v>0</v>
      </c>
      <c r="Y131" s="188">
        <v>0</v>
      </c>
      <c r="Z131" s="188">
        <v>0</v>
      </c>
      <c r="AA131" s="157">
        <f t="shared" si="19"/>
        <v>0</v>
      </c>
      <c r="AB131" s="155">
        <f t="shared" si="20"/>
        <v>168980712</v>
      </c>
      <c r="AC131" s="167" t="s">
        <v>19</v>
      </c>
      <c r="AD131" s="174">
        <v>8373</v>
      </c>
      <c r="AE131" s="174" t="s">
        <v>57</v>
      </c>
      <c r="AF131" s="184">
        <v>2</v>
      </c>
      <c r="AG131" s="189" t="s">
        <v>71</v>
      </c>
      <c r="AH131" s="174" t="s">
        <v>25</v>
      </c>
      <c r="AI131" s="174"/>
      <c r="AJ131" s="175">
        <v>43465</v>
      </c>
      <c r="AK131" s="174" t="s">
        <v>275</v>
      </c>
      <c r="AL131" s="188"/>
      <c r="AM131" s="188"/>
      <c r="AN131" s="188"/>
      <c r="AO131" s="188"/>
      <c r="AP131" s="188"/>
      <c r="AQ131" s="188"/>
      <c r="AR131" s="188"/>
      <c r="AS131" s="188"/>
      <c r="AT131" s="203">
        <f t="shared" ref="AT131:AT194" si="21">+J131+G131+I131+P131+Q131+O131</f>
        <v>140576011</v>
      </c>
      <c r="AU131" s="203">
        <f t="shared" ref="AU131:AU194" si="22">+H131+K131+L131+M131+N131</f>
        <v>0</v>
      </c>
      <c r="AV131" s="203">
        <f t="shared" ref="AV131:AV194" si="23">+S131</f>
        <v>1637177</v>
      </c>
    </row>
    <row r="132" spans="1:48" customFormat="1" ht="15" x14ac:dyDescent="0.25">
      <c r="A132" s="191">
        <v>890805923</v>
      </c>
      <c r="B132" s="174" t="s">
        <v>317</v>
      </c>
      <c r="C132" s="175">
        <v>44916</v>
      </c>
      <c r="D132" s="175">
        <v>44531</v>
      </c>
      <c r="E132" s="175">
        <v>44895</v>
      </c>
      <c r="F132" s="188">
        <v>52706914</v>
      </c>
      <c r="G132" s="188">
        <v>0</v>
      </c>
      <c r="H132" s="188">
        <v>0</v>
      </c>
      <c r="I132" s="188">
        <v>0</v>
      </c>
      <c r="J132" s="188">
        <v>46370578</v>
      </c>
      <c r="K132" s="188">
        <v>0</v>
      </c>
      <c r="L132" s="188">
        <v>0</v>
      </c>
      <c r="M132" s="188">
        <v>0</v>
      </c>
      <c r="N132" s="188">
        <v>0</v>
      </c>
      <c r="O132" s="188">
        <v>0</v>
      </c>
      <c r="P132" s="188">
        <v>0</v>
      </c>
      <c r="Q132" s="188">
        <v>0</v>
      </c>
      <c r="R132" s="188">
        <v>0</v>
      </c>
      <c r="S132" s="190">
        <v>1170744</v>
      </c>
      <c r="T132" s="188">
        <v>1524448</v>
      </c>
      <c r="U132" s="188">
        <v>10000</v>
      </c>
      <c r="V132" s="188">
        <v>1170920</v>
      </c>
      <c r="W132" s="190">
        <v>2460224</v>
      </c>
      <c r="X132" s="155">
        <f t="shared" si="18"/>
        <v>0</v>
      </c>
      <c r="Y132" s="188">
        <v>0</v>
      </c>
      <c r="Z132" s="188">
        <v>0</v>
      </c>
      <c r="AA132" s="157">
        <f t="shared" si="19"/>
        <v>0</v>
      </c>
      <c r="AB132" s="155">
        <f t="shared" si="20"/>
        <v>52706914</v>
      </c>
      <c r="AC132" s="167" t="s">
        <v>19</v>
      </c>
      <c r="AD132" s="174">
        <v>8366</v>
      </c>
      <c r="AE132" s="174" t="s">
        <v>57</v>
      </c>
      <c r="AF132" s="184">
        <v>2</v>
      </c>
      <c r="AG132" s="189" t="s">
        <v>71</v>
      </c>
      <c r="AH132" s="174" t="s">
        <v>25</v>
      </c>
      <c r="AI132" s="174"/>
      <c r="AJ132" s="175"/>
      <c r="AK132" s="174" t="s">
        <v>275</v>
      </c>
      <c r="AL132" s="188"/>
      <c r="AM132" s="188"/>
      <c r="AN132" s="188"/>
      <c r="AO132" s="188"/>
      <c r="AP132" s="188"/>
      <c r="AQ132" s="188"/>
      <c r="AR132" s="188"/>
      <c r="AS132" s="188"/>
      <c r="AT132" s="203">
        <f t="shared" si="21"/>
        <v>46370578</v>
      </c>
      <c r="AU132" s="203">
        <f t="shared" si="22"/>
        <v>0</v>
      </c>
      <c r="AV132" s="203">
        <f t="shared" si="23"/>
        <v>1170744</v>
      </c>
    </row>
    <row r="133" spans="1:48" customFormat="1" ht="15" x14ac:dyDescent="0.25">
      <c r="A133" s="191">
        <v>830027158</v>
      </c>
      <c r="B133" s="174" t="s">
        <v>318</v>
      </c>
      <c r="C133" s="175">
        <v>44921</v>
      </c>
      <c r="D133" s="175">
        <v>43617</v>
      </c>
      <c r="E133" s="175">
        <v>44895</v>
      </c>
      <c r="F133" s="188">
        <v>43655024</v>
      </c>
      <c r="G133" s="188">
        <v>2950</v>
      </c>
      <c r="H133" s="188">
        <v>0</v>
      </c>
      <c r="I133" s="188">
        <v>0</v>
      </c>
      <c r="J133" s="188">
        <v>23160900</v>
      </c>
      <c r="K133" s="188">
        <v>0</v>
      </c>
      <c r="L133" s="188">
        <v>0</v>
      </c>
      <c r="M133" s="188">
        <v>0</v>
      </c>
      <c r="N133" s="188">
        <v>0</v>
      </c>
      <c r="O133" s="188">
        <v>0</v>
      </c>
      <c r="P133" s="188">
        <v>3182450</v>
      </c>
      <c r="Q133" s="188">
        <v>4241733</v>
      </c>
      <c r="R133" s="188">
        <v>0</v>
      </c>
      <c r="S133" s="190">
        <v>239940</v>
      </c>
      <c r="T133" s="188">
        <v>8148402</v>
      </c>
      <c r="U133" s="188">
        <v>86300</v>
      </c>
      <c r="V133" s="188">
        <v>1755200</v>
      </c>
      <c r="W133" s="190">
        <v>2837149</v>
      </c>
      <c r="X133" s="155">
        <f t="shared" si="18"/>
        <v>0</v>
      </c>
      <c r="Y133" s="188">
        <v>0</v>
      </c>
      <c r="Z133" s="188">
        <v>0</v>
      </c>
      <c r="AA133" s="157">
        <f t="shared" si="19"/>
        <v>0</v>
      </c>
      <c r="AB133" s="155">
        <f t="shared" si="20"/>
        <v>43655024</v>
      </c>
      <c r="AC133" s="167" t="s">
        <v>19</v>
      </c>
      <c r="AD133" s="174">
        <v>8416</v>
      </c>
      <c r="AE133" s="174" t="s">
        <v>57</v>
      </c>
      <c r="AF133" s="184">
        <v>2</v>
      </c>
      <c r="AG133" s="189" t="s">
        <v>71</v>
      </c>
      <c r="AH133" s="174" t="s">
        <v>25</v>
      </c>
      <c r="AI133" s="174"/>
      <c r="AJ133" s="175"/>
      <c r="AK133" s="174" t="s">
        <v>275</v>
      </c>
      <c r="AL133" s="188"/>
      <c r="AM133" s="188"/>
      <c r="AN133" s="188"/>
      <c r="AO133" s="188"/>
      <c r="AP133" s="188"/>
      <c r="AQ133" s="188"/>
      <c r="AR133" s="188"/>
      <c r="AS133" s="188"/>
      <c r="AT133" s="203">
        <f t="shared" si="21"/>
        <v>30588033</v>
      </c>
      <c r="AU133" s="203">
        <f t="shared" si="22"/>
        <v>0</v>
      </c>
      <c r="AV133" s="203">
        <f t="shared" si="23"/>
        <v>239940</v>
      </c>
    </row>
    <row r="134" spans="1:48" customFormat="1" ht="15" x14ac:dyDescent="0.25">
      <c r="A134" s="191">
        <v>890801201</v>
      </c>
      <c r="B134" s="174" t="s">
        <v>319</v>
      </c>
      <c r="C134" s="175">
        <v>44922</v>
      </c>
      <c r="D134" s="175">
        <v>44409</v>
      </c>
      <c r="E134" s="174" t="s">
        <v>320</v>
      </c>
      <c r="F134" s="188">
        <v>130203310</v>
      </c>
      <c r="G134" s="188">
        <v>0</v>
      </c>
      <c r="H134" s="188">
        <v>0</v>
      </c>
      <c r="I134" s="188">
        <v>0</v>
      </c>
      <c r="J134" s="188">
        <v>70395148</v>
      </c>
      <c r="K134" s="188">
        <v>0</v>
      </c>
      <c r="L134" s="188">
        <v>0</v>
      </c>
      <c r="M134" s="188">
        <v>2700</v>
      </c>
      <c r="N134" s="188">
        <v>524559</v>
      </c>
      <c r="O134" s="188">
        <v>0</v>
      </c>
      <c r="P134" s="188">
        <v>0</v>
      </c>
      <c r="Q134" s="188">
        <v>15743680</v>
      </c>
      <c r="R134" s="188">
        <v>0</v>
      </c>
      <c r="S134" s="190">
        <v>6904438</v>
      </c>
      <c r="T134" s="188">
        <v>0</v>
      </c>
      <c r="U134" s="188">
        <v>0</v>
      </c>
      <c r="V134" s="188">
        <v>0</v>
      </c>
      <c r="W134" s="190">
        <v>36632785</v>
      </c>
      <c r="X134" s="155">
        <f t="shared" si="18"/>
        <v>0</v>
      </c>
      <c r="Y134" s="188">
        <v>0</v>
      </c>
      <c r="Z134" s="188">
        <v>0</v>
      </c>
      <c r="AA134" s="157">
        <f t="shared" si="19"/>
        <v>0</v>
      </c>
      <c r="AB134" s="155">
        <f t="shared" si="20"/>
        <v>130203310</v>
      </c>
      <c r="AC134" s="167" t="s">
        <v>19</v>
      </c>
      <c r="AD134" s="174">
        <v>8431</v>
      </c>
      <c r="AE134" s="174" t="s">
        <v>57</v>
      </c>
      <c r="AF134" s="184">
        <v>2</v>
      </c>
      <c r="AG134" s="189" t="s">
        <v>71</v>
      </c>
      <c r="AH134" s="174" t="s">
        <v>25</v>
      </c>
      <c r="AI134" s="174"/>
      <c r="AJ134" s="175">
        <v>44196</v>
      </c>
      <c r="AK134" s="174" t="s">
        <v>275</v>
      </c>
      <c r="AL134" s="188"/>
      <c r="AM134" s="188"/>
      <c r="AN134" s="188"/>
      <c r="AO134" s="188"/>
      <c r="AP134" s="188"/>
      <c r="AQ134" s="188"/>
      <c r="AR134" s="188"/>
      <c r="AS134" s="188"/>
      <c r="AT134" s="203">
        <f t="shared" si="21"/>
        <v>86138828</v>
      </c>
      <c r="AU134" s="203">
        <f t="shared" si="22"/>
        <v>527259</v>
      </c>
      <c r="AV134" s="203">
        <f t="shared" si="23"/>
        <v>6904438</v>
      </c>
    </row>
    <row r="135" spans="1:48" customFormat="1" ht="15" x14ac:dyDescent="0.25">
      <c r="A135" s="174">
        <v>900192832</v>
      </c>
      <c r="B135" s="174" t="s">
        <v>321</v>
      </c>
      <c r="C135" s="175">
        <v>44922</v>
      </c>
      <c r="D135" s="175">
        <v>43739</v>
      </c>
      <c r="E135" s="175">
        <v>44895</v>
      </c>
      <c r="F135" s="188">
        <v>6849164</v>
      </c>
      <c r="G135" s="188">
        <v>0</v>
      </c>
      <c r="H135" s="188">
        <v>0</v>
      </c>
      <c r="I135" s="188">
        <v>0</v>
      </c>
      <c r="J135" s="188">
        <v>482323</v>
      </c>
      <c r="K135" s="188">
        <v>0</v>
      </c>
      <c r="L135" s="188">
        <v>0</v>
      </c>
      <c r="M135" s="188">
        <v>0</v>
      </c>
      <c r="N135" s="188">
        <v>0</v>
      </c>
      <c r="O135" s="188">
        <v>0</v>
      </c>
      <c r="P135" s="188">
        <v>0</v>
      </c>
      <c r="Q135" s="188">
        <v>106900</v>
      </c>
      <c r="R135" s="188">
        <v>0</v>
      </c>
      <c r="S135" s="190">
        <v>0</v>
      </c>
      <c r="T135" s="188">
        <v>2547395</v>
      </c>
      <c r="U135" s="188">
        <v>0</v>
      </c>
      <c r="V135" s="188">
        <v>105836</v>
      </c>
      <c r="W135" s="190">
        <v>3606710</v>
      </c>
      <c r="X135" s="155">
        <f t="shared" si="18"/>
        <v>0</v>
      </c>
      <c r="Y135" s="188">
        <v>0</v>
      </c>
      <c r="Z135" s="188">
        <v>0</v>
      </c>
      <c r="AA135" s="157">
        <f t="shared" si="19"/>
        <v>0</v>
      </c>
      <c r="AB135" s="155">
        <f t="shared" si="20"/>
        <v>6849164</v>
      </c>
      <c r="AC135" s="167" t="s">
        <v>19</v>
      </c>
      <c r="AD135" s="174">
        <v>8439</v>
      </c>
      <c r="AE135" s="174" t="s">
        <v>57</v>
      </c>
      <c r="AF135" s="184">
        <v>2</v>
      </c>
      <c r="AG135" s="189" t="s">
        <v>71</v>
      </c>
      <c r="AH135" s="174"/>
      <c r="AI135" s="174"/>
      <c r="AJ135" s="174"/>
      <c r="AK135" s="174" t="s">
        <v>271</v>
      </c>
      <c r="AL135" s="174"/>
      <c r="AM135" s="174"/>
      <c r="AN135" s="174"/>
      <c r="AO135" s="174"/>
      <c r="AP135" s="174"/>
      <c r="AQ135" s="174"/>
      <c r="AR135" s="174"/>
      <c r="AS135" s="174"/>
      <c r="AT135" s="203">
        <f t="shared" si="21"/>
        <v>589223</v>
      </c>
      <c r="AU135" s="203">
        <f t="shared" si="22"/>
        <v>0</v>
      </c>
      <c r="AV135" s="203">
        <f t="shared" si="23"/>
        <v>0</v>
      </c>
    </row>
    <row r="136" spans="1:48" customFormat="1" ht="15" x14ac:dyDescent="0.25">
      <c r="A136" s="174">
        <v>825000620</v>
      </c>
      <c r="B136" s="174" t="s">
        <v>322</v>
      </c>
      <c r="C136" s="175">
        <v>44922</v>
      </c>
      <c r="D136" s="175">
        <v>41760</v>
      </c>
      <c r="E136" s="175">
        <v>44895</v>
      </c>
      <c r="F136" s="188">
        <v>25330123</v>
      </c>
      <c r="G136" s="188">
        <v>0</v>
      </c>
      <c r="H136" s="188">
        <v>0</v>
      </c>
      <c r="I136" s="188">
        <v>0</v>
      </c>
      <c r="J136" s="188">
        <v>65926</v>
      </c>
      <c r="K136" s="188">
        <v>0</v>
      </c>
      <c r="L136" s="188">
        <v>0</v>
      </c>
      <c r="M136" s="188">
        <v>0</v>
      </c>
      <c r="N136" s="188">
        <v>0</v>
      </c>
      <c r="O136" s="188">
        <v>0</v>
      </c>
      <c r="P136" s="188">
        <v>0</v>
      </c>
      <c r="Q136" s="188">
        <v>0</v>
      </c>
      <c r="R136" s="188">
        <v>0</v>
      </c>
      <c r="S136" s="190">
        <v>4037122</v>
      </c>
      <c r="T136" s="188">
        <v>1496197</v>
      </c>
      <c r="U136" s="188">
        <v>0</v>
      </c>
      <c r="V136" s="188">
        <v>9518647</v>
      </c>
      <c r="W136" s="190">
        <v>10212231</v>
      </c>
      <c r="X136" s="155">
        <f t="shared" si="18"/>
        <v>0</v>
      </c>
      <c r="Y136" s="188">
        <v>0</v>
      </c>
      <c r="Z136" s="188">
        <v>0</v>
      </c>
      <c r="AA136" s="157">
        <f t="shared" si="19"/>
        <v>0</v>
      </c>
      <c r="AB136" s="155">
        <f t="shared" si="20"/>
        <v>25330123</v>
      </c>
      <c r="AC136" s="167" t="s">
        <v>56</v>
      </c>
      <c r="AD136" s="174">
        <v>8436</v>
      </c>
      <c r="AE136" s="174" t="s">
        <v>57</v>
      </c>
      <c r="AF136" s="184">
        <v>2</v>
      </c>
      <c r="AG136" s="189" t="s">
        <v>71</v>
      </c>
      <c r="AH136" s="174"/>
      <c r="AI136" s="174"/>
      <c r="AJ136" s="174"/>
      <c r="AK136" s="174" t="s">
        <v>271</v>
      </c>
      <c r="AL136" s="174"/>
      <c r="AM136" s="174"/>
      <c r="AN136" s="174"/>
      <c r="AO136" s="174"/>
      <c r="AP136" s="174"/>
      <c r="AQ136" s="174"/>
      <c r="AR136" s="174"/>
      <c r="AS136" s="174"/>
      <c r="AT136" s="203">
        <f t="shared" si="21"/>
        <v>65926</v>
      </c>
      <c r="AU136" s="203">
        <f t="shared" si="22"/>
        <v>0</v>
      </c>
      <c r="AV136" s="203">
        <f t="shared" si="23"/>
        <v>4037122</v>
      </c>
    </row>
    <row r="137" spans="1:48" customFormat="1" ht="15" x14ac:dyDescent="0.25">
      <c r="A137" s="174">
        <v>830063394</v>
      </c>
      <c r="B137" s="174" t="s">
        <v>63</v>
      </c>
      <c r="C137" s="175">
        <v>44924</v>
      </c>
      <c r="D137" s="175">
        <v>44348</v>
      </c>
      <c r="E137" s="175">
        <v>44895</v>
      </c>
      <c r="F137" s="188">
        <v>26156788</v>
      </c>
      <c r="G137" s="188">
        <v>0</v>
      </c>
      <c r="H137" s="188">
        <v>0</v>
      </c>
      <c r="I137" s="188">
        <v>0</v>
      </c>
      <c r="J137" s="188">
        <v>3995619</v>
      </c>
      <c r="K137" s="188">
        <v>0</v>
      </c>
      <c r="L137" s="188">
        <v>0</v>
      </c>
      <c r="M137" s="188">
        <v>0</v>
      </c>
      <c r="N137" s="188">
        <v>14660800</v>
      </c>
      <c r="O137" s="188">
        <v>0</v>
      </c>
      <c r="P137" s="188">
        <v>0</v>
      </c>
      <c r="Q137" s="188">
        <v>9800</v>
      </c>
      <c r="R137" s="188">
        <v>0</v>
      </c>
      <c r="S137" s="190">
        <v>0</v>
      </c>
      <c r="T137" s="188">
        <v>0</v>
      </c>
      <c r="U137" s="188">
        <v>0</v>
      </c>
      <c r="V137" s="188">
        <v>344764</v>
      </c>
      <c r="W137" s="190">
        <v>7145805</v>
      </c>
      <c r="X137" s="155">
        <f t="shared" si="18"/>
        <v>0</v>
      </c>
      <c r="Y137" s="188">
        <v>0</v>
      </c>
      <c r="Z137" s="188">
        <v>44434400</v>
      </c>
      <c r="AA137" s="157">
        <f t="shared" si="19"/>
        <v>44434400</v>
      </c>
      <c r="AB137" s="155">
        <f t="shared" si="20"/>
        <v>-18277612</v>
      </c>
      <c r="AC137" s="167" t="s">
        <v>19</v>
      </c>
      <c r="AD137" s="174">
        <v>8459</v>
      </c>
      <c r="AE137" s="174" t="s">
        <v>57</v>
      </c>
      <c r="AF137" s="184">
        <v>2</v>
      </c>
      <c r="AG137" s="189" t="s">
        <v>71</v>
      </c>
      <c r="AH137" s="174"/>
      <c r="AI137" s="174"/>
      <c r="AJ137" s="174"/>
      <c r="AK137" s="174" t="s">
        <v>271</v>
      </c>
      <c r="AL137" s="174"/>
      <c r="AM137" s="174"/>
      <c r="AN137" s="174"/>
      <c r="AO137" s="174"/>
      <c r="AP137" s="174"/>
      <c r="AQ137" s="174"/>
      <c r="AR137" s="174"/>
      <c r="AS137" s="174"/>
      <c r="AT137" s="203">
        <f t="shared" si="21"/>
        <v>4005419</v>
      </c>
      <c r="AU137" s="203">
        <f t="shared" si="22"/>
        <v>14660800</v>
      </c>
      <c r="AV137" s="203">
        <f t="shared" si="23"/>
        <v>0</v>
      </c>
    </row>
    <row r="138" spans="1:48" customFormat="1" ht="15" x14ac:dyDescent="0.25">
      <c r="A138" s="191">
        <v>813001653</v>
      </c>
      <c r="B138" s="174" t="s">
        <v>323</v>
      </c>
      <c r="C138" s="175">
        <v>44925</v>
      </c>
      <c r="D138" s="175">
        <v>43160</v>
      </c>
      <c r="E138" s="175">
        <v>44895</v>
      </c>
      <c r="F138" s="188">
        <v>59890104</v>
      </c>
      <c r="G138" s="188">
        <v>0</v>
      </c>
      <c r="H138" s="188">
        <v>0</v>
      </c>
      <c r="I138" s="188">
        <v>0</v>
      </c>
      <c r="J138" s="188">
        <v>0</v>
      </c>
      <c r="K138" s="188">
        <v>0</v>
      </c>
      <c r="L138" s="188">
        <v>0</v>
      </c>
      <c r="M138" s="188">
        <v>0</v>
      </c>
      <c r="N138" s="188">
        <v>0</v>
      </c>
      <c r="O138" s="188">
        <v>0</v>
      </c>
      <c r="P138" s="188">
        <v>0</v>
      </c>
      <c r="Q138" s="188">
        <v>0</v>
      </c>
      <c r="R138" s="188">
        <v>0</v>
      </c>
      <c r="S138" s="190">
        <v>276962</v>
      </c>
      <c r="T138" s="188">
        <v>23378387</v>
      </c>
      <c r="U138" s="188">
        <v>0</v>
      </c>
      <c r="V138" s="188">
        <v>20935446</v>
      </c>
      <c r="W138" s="190">
        <v>15299309</v>
      </c>
      <c r="X138" s="155">
        <f t="shared" si="18"/>
        <v>0</v>
      </c>
      <c r="Y138" s="188">
        <v>0</v>
      </c>
      <c r="Z138" s="188">
        <v>0</v>
      </c>
      <c r="AA138" s="157">
        <f t="shared" si="19"/>
        <v>0</v>
      </c>
      <c r="AB138" s="155">
        <f t="shared" si="20"/>
        <v>59890104</v>
      </c>
      <c r="AC138" s="167" t="s">
        <v>56</v>
      </c>
      <c r="AD138" s="174">
        <v>8480</v>
      </c>
      <c r="AE138" s="174" t="s">
        <v>57</v>
      </c>
      <c r="AF138" s="184">
        <v>2</v>
      </c>
      <c r="AG138" s="189" t="s">
        <v>71</v>
      </c>
      <c r="AH138" s="174" t="s">
        <v>25</v>
      </c>
      <c r="AI138" s="174"/>
      <c r="AJ138" s="175"/>
      <c r="AK138" s="174" t="s">
        <v>275</v>
      </c>
      <c r="AL138" s="188"/>
      <c r="AM138" s="188"/>
      <c r="AN138" s="188"/>
      <c r="AO138" s="188"/>
      <c r="AP138" s="188"/>
      <c r="AQ138" s="188"/>
      <c r="AR138" s="188"/>
      <c r="AS138" s="188"/>
      <c r="AT138" s="203">
        <f t="shared" si="21"/>
        <v>0</v>
      </c>
      <c r="AU138" s="203">
        <f t="shared" si="22"/>
        <v>0</v>
      </c>
      <c r="AV138" s="203">
        <f t="shared" si="23"/>
        <v>276962</v>
      </c>
    </row>
    <row r="139" spans="1:48" s="195" customFormat="1" ht="16.5" x14ac:dyDescent="0.3">
      <c r="A139" s="189">
        <v>900345765</v>
      </c>
      <c r="B139" s="192" t="s">
        <v>325</v>
      </c>
      <c r="C139" s="193">
        <v>44896</v>
      </c>
      <c r="D139" s="194">
        <v>44044</v>
      </c>
      <c r="E139" s="194">
        <v>44865</v>
      </c>
      <c r="F139" s="156">
        <v>4098979179</v>
      </c>
      <c r="G139" s="157">
        <v>496583</v>
      </c>
      <c r="H139" s="157">
        <v>0</v>
      </c>
      <c r="I139" s="157">
        <v>0</v>
      </c>
      <c r="J139" s="158">
        <v>1301491789</v>
      </c>
      <c r="K139" s="158">
        <v>0</v>
      </c>
      <c r="L139" s="158">
        <v>0</v>
      </c>
      <c r="M139" s="158">
        <v>1292148</v>
      </c>
      <c r="N139" s="158">
        <v>10533858</v>
      </c>
      <c r="O139" s="158">
        <v>0</v>
      </c>
      <c r="P139" s="158">
        <v>0</v>
      </c>
      <c r="Q139" s="157">
        <v>375390501</v>
      </c>
      <c r="R139" s="158">
        <v>0</v>
      </c>
      <c r="S139" s="159">
        <v>494001807</v>
      </c>
      <c r="T139" s="158">
        <v>390262386</v>
      </c>
      <c r="U139" s="158">
        <v>0</v>
      </c>
      <c r="V139" s="158">
        <v>696675152</v>
      </c>
      <c r="W139" s="158">
        <v>828834955</v>
      </c>
      <c r="X139" s="155">
        <f t="shared" si="18"/>
        <v>0</v>
      </c>
      <c r="Y139" s="158">
        <v>0</v>
      </c>
      <c r="Z139" s="158">
        <v>0</v>
      </c>
      <c r="AA139" s="157">
        <f t="shared" si="19"/>
        <v>0</v>
      </c>
      <c r="AB139" s="155">
        <f t="shared" si="20"/>
        <v>4098979179</v>
      </c>
      <c r="AC139" s="167" t="s">
        <v>59</v>
      </c>
      <c r="AD139" s="161">
        <v>7977</v>
      </c>
      <c r="AE139" s="174" t="s">
        <v>114</v>
      </c>
      <c r="AF139" s="174">
        <v>2</v>
      </c>
      <c r="AG139" s="189" t="s">
        <v>71</v>
      </c>
      <c r="AH139" s="160" t="s">
        <v>25</v>
      </c>
      <c r="AI139" s="175">
        <v>44986</v>
      </c>
      <c r="AJ139" s="174"/>
      <c r="AK139" s="174"/>
      <c r="AL139" s="155">
        <v>0</v>
      </c>
      <c r="AM139" s="155">
        <v>0</v>
      </c>
      <c r="AN139" s="155">
        <v>0</v>
      </c>
      <c r="AO139" s="155">
        <v>0</v>
      </c>
      <c r="AP139" s="155">
        <v>0</v>
      </c>
      <c r="AQ139" s="155">
        <v>1107832</v>
      </c>
      <c r="AR139" s="155">
        <v>317648428</v>
      </c>
      <c r="AS139" s="155">
        <v>983107653.27999997</v>
      </c>
      <c r="AT139" s="203">
        <f t="shared" si="21"/>
        <v>1677378873</v>
      </c>
      <c r="AU139" s="203">
        <f t="shared" si="22"/>
        <v>11826006</v>
      </c>
      <c r="AV139" s="203">
        <f t="shared" si="23"/>
        <v>494001807</v>
      </c>
    </row>
    <row r="140" spans="1:48" s="195" customFormat="1" ht="16.5" x14ac:dyDescent="0.3">
      <c r="A140" s="189">
        <v>804015164</v>
      </c>
      <c r="B140" s="192" t="s">
        <v>326</v>
      </c>
      <c r="C140" s="193">
        <v>44897</v>
      </c>
      <c r="D140" s="194">
        <v>43040</v>
      </c>
      <c r="E140" s="194">
        <v>44865</v>
      </c>
      <c r="F140" s="156">
        <v>8308363</v>
      </c>
      <c r="G140" s="157">
        <v>0</v>
      </c>
      <c r="H140" s="157">
        <v>0</v>
      </c>
      <c r="I140" s="157">
        <v>0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8">
        <v>0</v>
      </c>
      <c r="P140" s="158">
        <v>0</v>
      </c>
      <c r="Q140" s="157">
        <v>0</v>
      </c>
      <c r="R140" s="158">
        <v>0</v>
      </c>
      <c r="S140" s="159">
        <v>1301676</v>
      </c>
      <c r="T140" s="158">
        <v>1494377</v>
      </c>
      <c r="U140" s="158">
        <v>0</v>
      </c>
      <c r="V140" s="158">
        <v>4691426</v>
      </c>
      <c r="W140" s="158">
        <v>820884</v>
      </c>
      <c r="X140" s="155">
        <f t="shared" si="18"/>
        <v>0</v>
      </c>
      <c r="Y140" s="158">
        <v>0</v>
      </c>
      <c r="Z140" s="158">
        <v>0</v>
      </c>
      <c r="AA140" s="157">
        <f t="shared" si="19"/>
        <v>0</v>
      </c>
      <c r="AB140" s="155">
        <f t="shared" si="20"/>
        <v>8308363</v>
      </c>
      <c r="AC140" s="167" t="s">
        <v>56</v>
      </c>
      <c r="AD140" s="161">
        <v>7982</v>
      </c>
      <c r="AE140" s="174" t="s">
        <v>114</v>
      </c>
      <c r="AF140" s="174">
        <v>2</v>
      </c>
      <c r="AG140" s="189" t="s">
        <v>71</v>
      </c>
      <c r="AH140" s="160" t="s">
        <v>25</v>
      </c>
      <c r="AI140" s="175">
        <v>44987</v>
      </c>
      <c r="AJ140" s="174"/>
      <c r="AK140" s="174"/>
      <c r="AL140" s="155">
        <v>0</v>
      </c>
      <c r="AM140" s="155">
        <v>0</v>
      </c>
      <c r="AN140" s="155">
        <v>0</v>
      </c>
      <c r="AO140" s="155">
        <v>0</v>
      </c>
      <c r="AP140" s="155">
        <v>0</v>
      </c>
      <c r="AQ140" s="155">
        <v>0</v>
      </c>
      <c r="AR140" s="155">
        <v>0</v>
      </c>
      <c r="AS140" s="155">
        <v>0</v>
      </c>
      <c r="AT140" s="203">
        <f t="shared" si="21"/>
        <v>0</v>
      </c>
      <c r="AU140" s="203">
        <f t="shared" si="22"/>
        <v>0</v>
      </c>
      <c r="AV140" s="203">
        <f t="shared" si="23"/>
        <v>1301676</v>
      </c>
    </row>
    <row r="141" spans="1:48" s="195" customFormat="1" ht="16.5" x14ac:dyDescent="0.3">
      <c r="A141" s="189">
        <v>800179966</v>
      </c>
      <c r="B141" s="192" t="s">
        <v>327</v>
      </c>
      <c r="C141" s="193">
        <v>44897</v>
      </c>
      <c r="D141" s="194">
        <v>44409</v>
      </c>
      <c r="E141" s="194">
        <v>44895</v>
      </c>
      <c r="F141" s="156">
        <v>1316724400</v>
      </c>
      <c r="G141" s="157">
        <v>189801641</v>
      </c>
      <c r="H141" s="157">
        <v>0</v>
      </c>
      <c r="I141" s="157">
        <v>0</v>
      </c>
      <c r="J141" s="158">
        <v>337453187</v>
      </c>
      <c r="K141" s="158">
        <v>0</v>
      </c>
      <c r="L141" s="158">
        <v>8925809</v>
      </c>
      <c r="M141" s="158">
        <v>506309</v>
      </c>
      <c r="N141" s="158">
        <v>1913409</v>
      </c>
      <c r="O141" s="158">
        <v>0</v>
      </c>
      <c r="P141" s="158">
        <v>0</v>
      </c>
      <c r="Q141" s="157">
        <v>104468615</v>
      </c>
      <c r="R141" s="158">
        <v>0</v>
      </c>
      <c r="S141" s="159">
        <v>590303169</v>
      </c>
      <c r="T141" s="158">
        <v>34533316</v>
      </c>
      <c r="U141" s="158">
        <v>0</v>
      </c>
      <c r="V141" s="158">
        <v>0</v>
      </c>
      <c r="W141" s="158">
        <v>48818945</v>
      </c>
      <c r="X141" s="155">
        <f t="shared" si="18"/>
        <v>0</v>
      </c>
      <c r="Y141" s="158">
        <v>0</v>
      </c>
      <c r="Z141" s="158">
        <v>0</v>
      </c>
      <c r="AA141" s="157">
        <f t="shared" si="19"/>
        <v>0</v>
      </c>
      <c r="AB141" s="155">
        <f t="shared" si="20"/>
        <v>1316724400</v>
      </c>
      <c r="AC141" s="167" t="s">
        <v>19</v>
      </c>
      <c r="AD141" s="161">
        <v>7997</v>
      </c>
      <c r="AE141" s="174" t="s">
        <v>114</v>
      </c>
      <c r="AF141" s="174">
        <v>2</v>
      </c>
      <c r="AG141" s="189" t="s">
        <v>71</v>
      </c>
      <c r="AH141" s="160" t="s">
        <v>25</v>
      </c>
      <c r="AI141" s="175">
        <v>44987</v>
      </c>
      <c r="AJ141" s="174"/>
      <c r="AK141" s="174"/>
      <c r="AL141" s="155">
        <v>0</v>
      </c>
      <c r="AM141" s="155">
        <v>0</v>
      </c>
      <c r="AN141" s="155">
        <v>0</v>
      </c>
      <c r="AO141" s="155">
        <v>0</v>
      </c>
      <c r="AP141" s="155">
        <v>0</v>
      </c>
      <c r="AQ141" s="155">
        <v>33155476</v>
      </c>
      <c r="AR141" s="155">
        <v>180104592</v>
      </c>
      <c r="AS141" s="155">
        <v>313994760.51999998</v>
      </c>
      <c r="AT141" s="203">
        <f t="shared" si="21"/>
        <v>631723443</v>
      </c>
      <c r="AU141" s="203">
        <f t="shared" si="22"/>
        <v>11345527</v>
      </c>
      <c r="AV141" s="203">
        <f t="shared" si="23"/>
        <v>590303169</v>
      </c>
    </row>
    <row r="142" spans="1:48" s="195" customFormat="1" ht="16.5" x14ac:dyDescent="0.3">
      <c r="A142" s="189">
        <v>890938774</v>
      </c>
      <c r="B142" s="192" t="s">
        <v>328</v>
      </c>
      <c r="C142" s="193">
        <v>44899</v>
      </c>
      <c r="D142" s="194">
        <v>44652</v>
      </c>
      <c r="E142" s="194">
        <v>44865</v>
      </c>
      <c r="F142" s="156">
        <v>5317250</v>
      </c>
      <c r="G142" s="157">
        <v>0</v>
      </c>
      <c r="H142" s="157">
        <v>0</v>
      </c>
      <c r="I142" s="157">
        <v>0</v>
      </c>
      <c r="J142" s="158">
        <v>279058</v>
      </c>
      <c r="K142" s="158">
        <v>0</v>
      </c>
      <c r="L142" s="158">
        <v>0</v>
      </c>
      <c r="M142" s="158">
        <v>0</v>
      </c>
      <c r="N142" s="158">
        <v>0</v>
      </c>
      <c r="O142" s="158">
        <v>0</v>
      </c>
      <c r="P142" s="158">
        <v>0</v>
      </c>
      <c r="Q142" s="157">
        <v>0</v>
      </c>
      <c r="R142" s="158">
        <v>0</v>
      </c>
      <c r="S142" s="159">
        <v>3701638</v>
      </c>
      <c r="T142" s="158">
        <v>95600</v>
      </c>
      <c r="U142" s="158">
        <v>0</v>
      </c>
      <c r="V142" s="158">
        <v>0</v>
      </c>
      <c r="W142" s="158">
        <v>1240954</v>
      </c>
      <c r="X142" s="155">
        <f t="shared" si="18"/>
        <v>0</v>
      </c>
      <c r="Y142" s="158">
        <v>0</v>
      </c>
      <c r="Z142" s="158">
        <v>0</v>
      </c>
      <c r="AA142" s="157">
        <f t="shared" si="19"/>
        <v>0</v>
      </c>
      <c r="AB142" s="155">
        <f t="shared" si="20"/>
        <v>5317250</v>
      </c>
      <c r="AC142" s="167" t="s">
        <v>19</v>
      </c>
      <c r="AD142" s="161">
        <v>8011</v>
      </c>
      <c r="AE142" s="174" t="s">
        <v>114</v>
      </c>
      <c r="AF142" s="174">
        <v>2</v>
      </c>
      <c r="AG142" s="189" t="s">
        <v>71</v>
      </c>
      <c r="AH142" s="160" t="s">
        <v>25</v>
      </c>
      <c r="AI142" s="175">
        <v>44989</v>
      </c>
      <c r="AJ142" s="174"/>
      <c r="AK142" s="174"/>
      <c r="AL142" s="155">
        <v>0</v>
      </c>
      <c r="AM142" s="155">
        <v>0</v>
      </c>
      <c r="AN142" s="155">
        <v>0</v>
      </c>
      <c r="AO142" s="155">
        <v>0</v>
      </c>
      <c r="AP142" s="155">
        <v>0</v>
      </c>
      <c r="AQ142" s="155">
        <v>0</v>
      </c>
      <c r="AR142" s="155">
        <v>279058.45000000019</v>
      </c>
      <c r="AS142" s="155">
        <v>0</v>
      </c>
      <c r="AT142" s="203">
        <f t="shared" si="21"/>
        <v>279058</v>
      </c>
      <c r="AU142" s="203">
        <f t="shared" si="22"/>
        <v>0</v>
      </c>
      <c r="AV142" s="203">
        <f t="shared" si="23"/>
        <v>3701638</v>
      </c>
    </row>
    <row r="143" spans="1:48" s="195" customFormat="1" ht="16.5" x14ac:dyDescent="0.3">
      <c r="A143" s="189">
        <v>800153463</v>
      </c>
      <c r="B143" s="192" t="s">
        <v>329</v>
      </c>
      <c r="C143" s="193">
        <v>44899</v>
      </c>
      <c r="D143" s="194">
        <v>44743</v>
      </c>
      <c r="E143" s="194">
        <v>44865</v>
      </c>
      <c r="F143" s="156">
        <v>9657797</v>
      </c>
      <c r="G143" s="157">
        <v>0</v>
      </c>
      <c r="H143" s="157">
        <v>0</v>
      </c>
      <c r="I143" s="157">
        <v>0</v>
      </c>
      <c r="J143" s="158">
        <v>2241800</v>
      </c>
      <c r="K143" s="158">
        <v>0</v>
      </c>
      <c r="L143" s="158">
        <v>0</v>
      </c>
      <c r="M143" s="158">
        <v>0</v>
      </c>
      <c r="N143" s="158">
        <v>0</v>
      </c>
      <c r="O143" s="158">
        <v>0</v>
      </c>
      <c r="P143" s="158">
        <v>0</v>
      </c>
      <c r="Q143" s="157">
        <v>0</v>
      </c>
      <c r="R143" s="158">
        <v>0</v>
      </c>
      <c r="S143" s="159">
        <v>408000</v>
      </c>
      <c r="T143" s="158">
        <v>0</v>
      </c>
      <c r="U143" s="158">
        <v>0</v>
      </c>
      <c r="V143" s="158">
        <v>904757</v>
      </c>
      <c r="W143" s="158">
        <v>6103240</v>
      </c>
      <c r="X143" s="155">
        <f t="shared" si="18"/>
        <v>0</v>
      </c>
      <c r="Y143" s="158">
        <v>0</v>
      </c>
      <c r="Z143" s="158">
        <v>0</v>
      </c>
      <c r="AA143" s="157">
        <f t="shared" si="19"/>
        <v>0</v>
      </c>
      <c r="AB143" s="155">
        <f t="shared" si="20"/>
        <v>9657797</v>
      </c>
      <c r="AC143" s="167" t="s">
        <v>19</v>
      </c>
      <c r="AD143" s="161">
        <v>8013</v>
      </c>
      <c r="AE143" s="174" t="s">
        <v>114</v>
      </c>
      <c r="AF143" s="174">
        <v>2</v>
      </c>
      <c r="AG143" s="189" t="s">
        <v>71</v>
      </c>
      <c r="AH143" s="160" t="s">
        <v>25</v>
      </c>
      <c r="AI143" s="175">
        <v>44989</v>
      </c>
      <c r="AJ143" s="174"/>
      <c r="AK143" s="174"/>
      <c r="AL143" s="155">
        <v>0</v>
      </c>
      <c r="AM143" s="155">
        <v>0</v>
      </c>
      <c r="AN143" s="155">
        <v>0</v>
      </c>
      <c r="AO143" s="155">
        <v>0</v>
      </c>
      <c r="AP143" s="155">
        <v>0</v>
      </c>
      <c r="AQ143" s="155">
        <v>847280</v>
      </c>
      <c r="AR143" s="155">
        <v>1394520</v>
      </c>
      <c r="AS143" s="155">
        <v>0</v>
      </c>
      <c r="AT143" s="203">
        <f t="shared" si="21"/>
        <v>2241800</v>
      </c>
      <c r="AU143" s="203">
        <f t="shared" si="22"/>
        <v>0</v>
      </c>
      <c r="AV143" s="203">
        <f t="shared" si="23"/>
        <v>408000</v>
      </c>
    </row>
    <row r="144" spans="1:48" s="195" customFormat="1" ht="16.5" x14ac:dyDescent="0.3">
      <c r="A144" s="189">
        <v>900936058</v>
      </c>
      <c r="B144" s="192" t="s">
        <v>330</v>
      </c>
      <c r="C144" s="193">
        <v>44899</v>
      </c>
      <c r="D144" s="194">
        <v>43831</v>
      </c>
      <c r="E144" s="194">
        <v>44865</v>
      </c>
      <c r="F144" s="156">
        <v>69250294</v>
      </c>
      <c r="G144" s="157">
        <v>0</v>
      </c>
      <c r="H144" s="157">
        <v>0</v>
      </c>
      <c r="I144" s="157">
        <v>0</v>
      </c>
      <c r="J144" s="158">
        <v>16951817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58">
        <v>165980</v>
      </c>
      <c r="Q144" s="157">
        <v>24744468</v>
      </c>
      <c r="R144" s="158">
        <v>0</v>
      </c>
      <c r="S144" s="159">
        <v>24975810</v>
      </c>
      <c r="T144" s="158">
        <v>504678</v>
      </c>
      <c r="U144" s="158">
        <v>0</v>
      </c>
      <c r="V144" s="158">
        <v>0</v>
      </c>
      <c r="W144" s="158">
        <v>1907541</v>
      </c>
      <c r="X144" s="155">
        <f t="shared" si="18"/>
        <v>0</v>
      </c>
      <c r="Y144" s="158">
        <v>0</v>
      </c>
      <c r="Z144" s="158">
        <v>0</v>
      </c>
      <c r="AA144" s="157">
        <f t="shared" si="19"/>
        <v>0</v>
      </c>
      <c r="AB144" s="155">
        <f t="shared" si="20"/>
        <v>69250294</v>
      </c>
      <c r="AC144" s="167" t="s">
        <v>41</v>
      </c>
      <c r="AD144" s="161">
        <v>8014</v>
      </c>
      <c r="AE144" s="174" t="s">
        <v>114</v>
      </c>
      <c r="AF144" s="174">
        <v>2</v>
      </c>
      <c r="AG144" s="189" t="s">
        <v>71</v>
      </c>
      <c r="AH144" s="160" t="s">
        <v>25</v>
      </c>
      <c r="AI144" s="175">
        <v>44989</v>
      </c>
      <c r="AJ144" s="174"/>
      <c r="AK144" s="174"/>
      <c r="AL144" s="155">
        <v>0</v>
      </c>
      <c r="AM144" s="155">
        <v>0</v>
      </c>
      <c r="AN144" s="155">
        <v>0</v>
      </c>
      <c r="AO144" s="155">
        <v>0</v>
      </c>
      <c r="AP144" s="155">
        <v>0</v>
      </c>
      <c r="AQ144" s="155">
        <v>0</v>
      </c>
      <c r="AR144" s="155">
        <v>16951817</v>
      </c>
      <c r="AS144" s="155">
        <v>0</v>
      </c>
      <c r="AT144" s="203">
        <f t="shared" si="21"/>
        <v>41862265</v>
      </c>
      <c r="AU144" s="203">
        <f t="shared" si="22"/>
        <v>0</v>
      </c>
      <c r="AV144" s="203">
        <f t="shared" si="23"/>
        <v>24975810</v>
      </c>
    </row>
    <row r="145" spans="1:48" s="195" customFormat="1" ht="16.5" x14ac:dyDescent="0.3">
      <c r="A145" s="189">
        <v>830064212</v>
      </c>
      <c r="B145" s="192" t="s">
        <v>331</v>
      </c>
      <c r="C145" s="193">
        <v>44899</v>
      </c>
      <c r="D145" s="194">
        <v>44682</v>
      </c>
      <c r="E145" s="194">
        <v>44865</v>
      </c>
      <c r="F145" s="156">
        <v>58633360</v>
      </c>
      <c r="G145" s="157">
        <v>3073570</v>
      </c>
      <c r="H145" s="157">
        <v>0</v>
      </c>
      <c r="I145" s="157">
        <v>0</v>
      </c>
      <c r="J145" s="158">
        <v>52017852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7">
        <v>0</v>
      </c>
      <c r="R145" s="158">
        <v>0</v>
      </c>
      <c r="S145" s="159">
        <v>0</v>
      </c>
      <c r="T145" s="158">
        <v>0</v>
      </c>
      <c r="U145" s="158">
        <v>0</v>
      </c>
      <c r="V145" s="158">
        <v>0</v>
      </c>
      <c r="W145" s="158">
        <v>3541938</v>
      </c>
      <c r="X145" s="155">
        <f t="shared" si="18"/>
        <v>0</v>
      </c>
      <c r="Y145" s="158">
        <v>0</v>
      </c>
      <c r="Z145" s="158">
        <v>0</v>
      </c>
      <c r="AA145" s="157">
        <f t="shared" si="19"/>
        <v>0</v>
      </c>
      <c r="AB145" s="155">
        <f t="shared" si="20"/>
        <v>58633360</v>
      </c>
      <c r="AC145" s="167" t="s">
        <v>19</v>
      </c>
      <c r="AD145" s="161">
        <v>8015</v>
      </c>
      <c r="AE145" s="174" t="s">
        <v>114</v>
      </c>
      <c r="AF145" s="174">
        <v>2</v>
      </c>
      <c r="AG145" s="189" t="s">
        <v>71</v>
      </c>
      <c r="AH145" s="160" t="s">
        <v>25</v>
      </c>
      <c r="AI145" s="175">
        <v>44989</v>
      </c>
      <c r="AJ145" s="174"/>
      <c r="AK145" s="174"/>
      <c r="AL145" s="155">
        <v>0</v>
      </c>
      <c r="AM145" s="155">
        <v>0</v>
      </c>
      <c r="AN145" s="155">
        <v>0</v>
      </c>
      <c r="AO145" s="155">
        <v>0</v>
      </c>
      <c r="AP145" s="155">
        <v>0</v>
      </c>
      <c r="AQ145" s="155">
        <v>0</v>
      </c>
      <c r="AR145" s="155">
        <v>19326238.75</v>
      </c>
      <c r="AS145" s="155">
        <v>35765183.25</v>
      </c>
      <c r="AT145" s="203">
        <f t="shared" si="21"/>
        <v>55091422</v>
      </c>
      <c r="AU145" s="203">
        <f t="shared" si="22"/>
        <v>0</v>
      </c>
      <c r="AV145" s="203">
        <f t="shared" si="23"/>
        <v>0</v>
      </c>
    </row>
    <row r="146" spans="1:48" s="195" customFormat="1" ht="16.5" x14ac:dyDescent="0.3">
      <c r="A146" s="189">
        <v>830023202</v>
      </c>
      <c r="B146" s="192" t="s">
        <v>332</v>
      </c>
      <c r="C146" s="193">
        <v>44899</v>
      </c>
      <c r="D146" s="194">
        <v>44805</v>
      </c>
      <c r="E146" s="194">
        <v>44865</v>
      </c>
      <c r="F146" s="156">
        <v>5551205</v>
      </c>
      <c r="G146" s="157">
        <v>0</v>
      </c>
      <c r="H146" s="157">
        <v>0</v>
      </c>
      <c r="I146" s="157">
        <v>0</v>
      </c>
      <c r="J146" s="158">
        <v>61818</v>
      </c>
      <c r="K146" s="158">
        <v>0</v>
      </c>
      <c r="L146" s="158">
        <v>0</v>
      </c>
      <c r="M146" s="158">
        <v>0</v>
      </c>
      <c r="N146" s="158">
        <v>0</v>
      </c>
      <c r="O146" s="158">
        <v>0</v>
      </c>
      <c r="P146" s="158">
        <v>0</v>
      </c>
      <c r="Q146" s="157">
        <v>159703</v>
      </c>
      <c r="R146" s="158">
        <v>0</v>
      </c>
      <c r="S146" s="159">
        <v>0</v>
      </c>
      <c r="T146" s="158">
        <v>5328422</v>
      </c>
      <c r="U146" s="158">
        <v>0</v>
      </c>
      <c r="V146" s="158">
        <v>0</v>
      </c>
      <c r="W146" s="158">
        <v>1262</v>
      </c>
      <c r="X146" s="155">
        <f t="shared" si="18"/>
        <v>0</v>
      </c>
      <c r="Y146" s="158">
        <v>0</v>
      </c>
      <c r="Z146" s="158">
        <v>0</v>
      </c>
      <c r="AA146" s="157">
        <f t="shared" si="19"/>
        <v>0</v>
      </c>
      <c r="AB146" s="155">
        <f t="shared" si="20"/>
        <v>5551205</v>
      </c>
      <c r="AC146" s="167" t="s">
        <v>19</v>
      </c>
      <c r="AD146" s="161">
        <v>8017</v>
      </c>
      <c r="AE146" s="174" t="s">
        <v>114</v>
      </c>
      <c r="AF146" s="174">
        <v>2</v>
      </c>
      <c r="AG146" s="189" t="s">
        <v>71</v>
      </c>
      <c r="AH146" s="160" t="s">
        <v>25</v>
      </c>
      <c r="AI146" s="175">
        <v>44989</v>
      </c>
      <c r="AJ146" s="174"/>
      <c r="AK146" s="174"/>
      <c r="AL146" s="155">
        <v>0</v>
      </c>
      <c r="AM146" s="155">
        <v>0</v>
      </c>
      <c r="AN146" s="155">
        <v>0</v>
      </c>
      <c r="AO146" s="155">
        <v>0</v>
      </c>
      <c r="AP146" s="155">
        <v>0</v>
      </c>
      <c r="AQ146" s="155">
        <v>0</v>
      </c>
      <c r="AR146" s="155">
        <v>61818</v>
      </c>
      <c r="AS146" s="155">
        <v>0</v>
      </c>
      <c r="AT146" s="203">
        <f t="shared" si="21"/>
        <v>221521</v>
      </c>
      <c r="AU146" s="203">
        <f t="shared" si="22"/>
        <v>0</v>
      </c>
      <c r="AV146" s="203">
        <f t="shared" si="23"/>
        <v>0</v>
      </c>
    </row>
    <row r="147" spans="1:48" s="195" customFormat="1" ht="16.5" x14ac:dyDescent="0.3">
      <c r="A147" s="189">
        <v>890982608</v>
      </c>
      <c r="B147" s="192" t="s">
        <v>333</v>
      </c>
      <c r="C147" s="193">
        <v>44899</v>
      </c>
      <c r="D147" s="194">
        <v>44805</v>
      </c>
      <c r="E147" s="194">
        <v>44865</v>
      </c>
      <c r="F147" s="156">
        <v>1220968</v>
      </c>
      <c r="G147" s="157">
        <v>0</v>
      </c>
      <c r="H147" s="157">
        <v>0</v>
      </c>
      <c r="I147" s="157">
        <v>0</v>
      </c>
      <c r="J147" s="158">
        <v>1092166</v>
      </c>
      <c r="K147" s="158">
        <v>0</v>
      </c>
      <c r="L147" s="158">
        <v>0</v>
      </c>
      <c r="M147" s="158">
        <v>0</v>
      </c>
      <c r="N147" s="158">
        <v>0</v>
      </c>
      <c r="O147" s="158">
        <v>0</v>
      </c>
      <c r="P147" s="158">
        <v>0</v>
      </c>
      <c r="Q147" s="157">
        <v>0</v>
      </c>
      <c r="R147" s="158">
        <v>0</v>
      </c>
      <c r="S147" s="159">
        <v>128802</v>
      </c>
      <c r="T147" s="158">
        <v>0</v>
      </c>
      <c r="U147" s="158">
        <v>0</v>
      </c>
      <c r="V147" s="158">
        <v>0</v>
      </c>
      <c r="W147" s="158">
        <v>0</v>
      </c>
      <c r="X147" s="155">
        <f t="shared" si="18"/>
        <v>0</v>
      </c>
      <c r="Y147" s="158">
        <v>0</v>
      </c>
      <c r="Z147" s="158">
        <v>0</v>
      </c>
      <c r="AA147" s="157">
        <f t="shared" si="19"/>
        <v>0</v>
      </c>
      <c r="AB147" s="155">
        <f t="shared" si="20"/>
        <v>1220968</v>
      </c>
      <c r="AC147" s="167" t="s">
        <v>19</v>
      </c>
      <c r="AD147" s="161">
        <v>8019</v>
      </c>
      <c r="AE147" s="174" t="s">
        <v>114</v>
      </c>
      <c r="AF147" s="174">
        <v>2</v>
      </c>
      <c r="AG147" s="189" t="s">
        <v>71</v>
      </c>
      <c r="AH147" s="160" t="s">
        <v>25</v>
      </c>
      <c r="AI147" s="175">
        <v>44989</v>
      </c>
      <c r="AJ147" s="174"/>
      <c r="AK147" s="174"/>
      <c r="AL147" s="155">
        <v>0</v>
      </c>
      <c r="AM147" s="155">
        <v>0</v>
      </c>
      <c r="AN147" s="155">
        <v>0</v>
      </c>
      <c r="AO147" s="155">
        <v>0</v>
      </c>
      <c r="AP147" s="155">
        <v>0</v>
      </c>
      <c r="AQ147" s="155">
        <v>0</v>
      </c>
      <c r="AR147" s="155">
        <v>0</v>
      </c>
      <c r="AS147" s="155">
        <v>1092166</v>
      </c>
      <c r="AT147" s="203">
        <f t="shared" si="21"/>
        <v>1092166</v>
      </c>
      <c r="AU147" s="203">
        <f t="shared" si="22"/>
        <v>0</v>
      </c>
      <c r="AV147" s="203">
        <f t="shared" si="23"/>
        <v>128802</v>
      </c>
    </row>
    <row r="148" spans="1:48" s="195" customFormat="1" ht="16.5" x14ac:dyDescent="0.3">
      <c r="A148" s="189">
        <v>79948023</v>
      </c>
      <c r="B148" s="192" t="s">
        <v>334</v>
      </c>
      <c r="C148" s="193">
        <v>44899</v>
      </c>
      <c r="D148" s="194">
        <v>44713</v>
      </c>
      <c r="E148" s="194">
        <v>44895</v>
      </c>
      <c r="F148" s="156">
        <v>3408174</v>
      </c>
      <c r="G148" s="157">
        <v>0</v>
      </c>
      <c r="H148" s="157">
        <v>0</v>
      </c>
      <c r="I148" s="157">
        <v>0</v>
      </c>
      <c r="J148" s="158">
        <v>0</v>
      </c>
      <c r="K148" s="158">
        <v>0</v>
      </c>
      <c r="L148" s="158">
        <v>0</v>
      </c>
      <c r="M148" s="158">
        <v>0</v>
      </c>
      <c r="N148" s="158">
        <v>0</v>
      </c>
      <c r="O148" s="158">
        <v>0</v>
      </c>
      <c r="P148" s="158">
        <v>0</v>
      </c>
      <c r="Q148" s="157">
        <v>0</v>
      </c>
      <c r="R148" s="158">
        <v>0</v>
      </c>
      <c r="S148" s="159">
        <v>3098340</v>
      </c>
      <c r="T148" s="158">
        <v>0</v>
      </c>
      <c r="U148" s="158">
        <v>0</v>
      </c>
      <c r="V148" s="158">
        <v>0</v>
      </c>
      <c r="W148" s="158">
        <v>309834</v>
      </c>
      <c r="X148" s="155">
        <f t="shared" si="18"/>
        <v>0</v>
      </c>
      <c r="Y148" s="158">
        <v>0</v>
      </c>
      <c r="Z148" s="158">
        <v>0</v>
      </c>
      <c r="AA148" s="157">
        <f t="shared" si="19"/>
        <v>0</v>
      </c>
      <c r="AB148" s="155">
        <f t="shared" si="20"/>
        <v>3408174</v>
      </c>
      <c r="AC148" s="167" t="s">
        <v>58</v>
      </c>
      <c r="AD148" s="161">
        <v>8020</v>
      </c>
      <c r="AE148" s="174" t="s">
        <v>114</v>
      </c>
      <c r="AF148" s="174">
        <v>2</v>
      </c>
      <c r="AG148" s="189" t="s">
        <v>71</v>
      </c>
      <c r="AH148" s="160" t="s">
        <v>25</v>
      </c>
      <c r="AI148" s="175">
        <v>44989</v>
      </c>
      <c r="AJ148" s="174"/>
      <c r="AK148" s="174"/>
      <c r="AL148" s="155">
        <v>0</v>
      </c>
      <c r="AM148" s="155">
        <v>0</v>
      </c>
      <c r="AN148" s="155">
        <v>0</v>
      </c>
      <c r="AO148" s="155">
        <v>0</v>
      </c>
      <c r="AP148" s="155">
        <v>0</v>
      </c>
      <c r="AQ148" s="155">
        <v>0</v>
      </c>
      <c r="AR148" s="155">
        <v>0</v>
      </c>
      <c r="AS148" s="155">
        <v>0</v>
      </c>
      <c r="AT148" s="203">
        <f t="shared" si="21"/>
        <v>0</v>
      </c>
      <c r="AU148" s="203">
        <f t="shared" si="22"/>
        <v>0</v>
      </c>
      <c r="AV148" s="203">
        <f t="shared" si="23"/>
        <v>3098340</v>
      </c>
    </row>
    <row r="149" spans="1:48" s="195" customFormat="1" ht="16.5" x14ac:dyDescent="0.3">
      <c r="A149" s="189">
        <v>813012833</v>
      </c>
      <c r="B149" s="192" t="s">
        <v>335</v>
      </c>
      <c r="C149" s="193">
        <v>44899</v>
      </c>
      <c r="D149" s="194">
        <v>43617</v>
      </c>
      <c r="E149" s="194">
        <v>44865</v>
      </c>
      <c r="F149" s="156">
        <v>15920407</v>
      </c>
      <c r="G149" s="157">
        <v>0</v>
      </c>
      <c r="H149" s="157">
        <v>0</v>
      </c>
      <c r="I149" s="157">
        <v>0</v>
      </c>
      <c r="J149" s="158">
        <v>0</v>
      </c>
      <c r="K149" s="158">
        <v>0</v>
      </c>
      <c r="L149" s="158">
        <v>0</v>
      </c>
      <c r="M149" s="158">
        <v>0</v>
      </c>
      <c r="N149" s="158">
        <v>0</v>
      </c>
      <c r="O149" s="158">
        <v>0</v>
      </c>
      <c r="P149" s="158">
        <v>0</v>
      </c>
      <c r="Q149" s="157">
        <v>0</v>
      </c>
      <c r="R149" s="158">
        <v>0</v>
      </c>
      <c r="S149" s="159">
        <v>284727</v>
      </c>
      <c r="T149" s="158">
        <v>7383076</v>
      </c>
      <c r="U149" s="158">
        <v>0</v>
      </c>
      <c r="V149" s="158">
        <v>5689105</v>
      </c>
      <c r="W149" s="158">
        <v>2563499</v>
      </c>
      <c r="X149" s="155">
        <f t="shared" si="18"/>
        <v>0</v>
      </c>
      <c r="Y149" s="158">
        <v>0</v>
      </c>
      <c r="Z149" s="158">
        <v>0</v>
      </c>
      <c r="AA149" s="157">
        <f t="shared" si="19"/>
        <v>0</v>
      </c>
      <c r="AB149" s="155">
        <f t="shared" si="20"/>
        <v>15920407</v>
      </c>
      <c r="AC149" s="167" t="s">
        <v>56</v>
      </c>
      <c r="AD149" s="161">
        <v>8022</v>
      </c>
      <c r="AE149" s="174" t="s">
        <v>114</v>
      </c>
      <c r="AF149" s="174">
        <v>2</v>
      </c>
      <c r="AG149" s="189" t="s">
        <v>71</v>
      </c>
      <c r="AH149" s="160" t="s">
        <v>25</v>
      </c>
      <c r="AI149" s="175">
        <v>44989</v>
      </c>
      <c r="AJ149" s="174"/>
      <c r="AK149" s="174"/>
      <c r="AL149" s="155">
        <v>0</v>
      </c>
      <c r="AM149" s="155">
        <v>0</v>
      </c>
      <c r="AN149" s="155">
        <v>0</v>
      </c>
      <c r="AO149" s="155">
        <v>0</v>
      </c>
      <c r="AP149" s="155">
        <v>0</v>
      </c>
      <c r="AQ149" s="155">
        <v>0</v>
      </c>
      <c r="AR149" s="155">
        <v>0</v>
      </c>
      <c r="AS149" s="155">
        <v>0</v>
      </c>
      <c r="AT149" s="203">
        <f t="shared" si="21"/>
        <v>0</v>
      </c>
      <c r="AU149" s="203">
        <f t="shared" si="22"/>
        <v>0</v>
      </c>
      <c r="AV149" s="203">
        <f t="shared" si="23"/>
        <v>284727</v>
      </c>
    </row>
    <row r="150" spans="1:48" s="195" customFormat="1" ht="16.5" x14ac:dyDescent="0.3">
      <c r="A150" s="189">
        <v>830514708</v>
      </c>
      <c r="B150" s="192" t="s">
        <v>336</v>
      </c>
      <c r="C150" s="193">
        <v>44899</v>
      </c>
      <c r="D150" s="194">
        <v>43952</v>
      </c>
      <c r="E150" s="194">
        <v>44895</v>
      </c>
      <c r="F150" s="156">
        <v>4019287</v>
      </c>
      <c r="G150" s="157">
        <v>0</v>
      </c>
      <c r="H150" s="157">
        <v>0</v>
      </c>
      <c r="I150" s="157">
        <v>0</v>
      </c>
      <c r="J150" s="158">
        <v>0</v>
      </c>
      <c r="K150" s="158">
        <v>0</v>
      </c>
      <c r="L150" s="158">
        <v>0</v>
      </c>
      <c r="M150" s="158">
        <v>322915</v>
      </c>
      <c r="N150" s="158">
        <v>0</v>
      </c>
      <c r="O150" s="158">
        <v>0</v>
      </c>
      <c r="P150" s="158">
        <v>0</v>
      </c>
      <c r="Q150" s="157">
        <v>639600</v>
      </c>
      <c r="R150" s="158">
        <v>0</v>
      </c>
      <c r="S150" s="159">
        <v>0</v>
      </c>
      <c r="T150" s="158">
        <v>1370856</v>
      </c>
      <c r="U150" s="158">
        <v>0</v>
      </c>
      <c r="V150" s="158">
        <v>0</v>
      </c>
      <c r="W150" s="158">
        <v>1685916</v>
      </c>
      <c r="X150" s="155">
        <f t="shared" si="18"/>
        <v>0</v>
      </c>
      <c r="Y150" s="158">
        <v>0</v>
      </c>
      <c r="Z150" s="158">
        <v>0</v>
      </c>
      <c r="AA150" s="157">
        <f t="shared" si="19"/>
        <v>0</v>
      </c>
      <c r="AB150" s="155">
        <f t="shared" si="20"/>
        <v>4019287</v>
      </c>
      <c r="AC150" s="167" t="s">
        <v>41</v>
      </c>
      <c r="AD150" s="161">
        <v>8023</v>
      </c>
      <c r="AE150" s="174" t="s">
        <v>114</v>
      </c>
      <c r="AF150" s="174">
        <v>2</v>
      </c>
      <c r="AG150" s="189" t="s">
        <v>71</v>
      </c>
      <c r="AH150" s="160" t="s">
        <v>25</v>
      </c>
      <c r="AI150" s="175">
        <v>44989</v>
      </c>
      <c r="AJ150" s="174"/>
      <c r="AK150" s="174"/>
      <c r="AL150" s="155">
        <v>0</v>
      </c>
      <c r="AM150" s="155">
        <v>0</v>
      </c>
      <c r="AN150" s="155">
        <v>0</v>
      </c>
      <c r="AO150" s="155">
        <v>0</v>
      </c>
      <c r="AP150" s="155">
        <v>0</v>
      </c>
      <c r="AQ150" s="155">
        <v>0</v>
      </c>
      <c r="AR150" s="155">
        <v>0</v>
      </c>
      <c r="AS150" s="155">
        <v>0</v>
      </c>
      <c r="AT150" s="203">
        <f t="shared" si="21"/>
        <v>639600</v>
      </c>
      <c r="AU150" s="203">
        <f t="shared" si="22"/>
        <v>322915</v>
      </c>
      <c r="AV150" s="203">
        <f t="shared" si="23"/>
        <v>0</v>
      </c>
    </row>
    <row r="151" spans="1:48" s="195" customFormat="1" ht="16.5" x14ac:dyDescent="0.3">
      <c r="A151" s="189">
        <v>830141132</v>
      </c>
      <c r="B151" s="192" t="s">
        <v>337</v>
      </c>
      <c r="C151" s="193">
        <v>44900</v>
      </c>
      <c r="D151" s="194">
        <v>44774</v>
      </c>
      <c r="E151" s="194">
        <v>44895</v>
      </c>
      <c r="F151" s="156">
        <v>183120538</v>
      </c>
      <c r="G151" s="157">
        <v>0</v>
      </c>
      <c r="H151" s="157">
        <v>0</v>
      </c>
      <c r="I151" s="157">
        <v>0</v>
      </c>
      <c r="J151" s="158">
        <v>13661625</v>
      </c>
      <c r="K151" s="158">
        <v>0</v>
      </c>
      <c r="L151" s="158">
        <v>39496275</v>
      </c>
      <c r="M151" s="158">
        <v>1735500</v>
      </c>
      <c r="N151" s="158">
        <v>0</v>
      </c>
      <c r="O151" s="158">
        <v>0</v>
      </c>
      <c r="P151" s="158">
        <v>0</v>
      </c>
      <c r="Q151" s="157">
        <v>59719294</v>
      </c>
      <c r="R151" s="158">
        <v>0</v>
      </c>
      <c r="S151" s="159">
        <v>0</v>
      </c>
      <c r="T151" s="158">
        <v>0</v>
      </c>
      <c r="U151" s="158">
        <v>0</v>
      </c>
      <c r="V151" s="158">
        <v>0</v>
      </c>
      <c r="W151" s="158">
        <v>68507844</v>
      </c>
      <c r="X151" s="155">
        <f t="shared" si="18"/>
        <v>0</v>
      </c>
      <c r="Y151" s="158">
        <v>0</v>
      </c>
      <c r="Z151" s="158">
        <v>0</v>
      </c>
      <c r="AA151" s="157">
        <f t="shared" si="19"/>
        <v>0</v>
      </c>
      <c r="AB151" s="155">
        <f t="shared" si="20"/>
        <v>183120538</v>
      </c>
      <c r="AC151" s="167" t="s">
        <v>19</v>
      </c>
      <c r="AD151" s="161">
        <v>8034</v>
      </c>
      <c r="AE151" s="174" t="s">
        <v>114</v>
      </c>
      <c r="AF151" s="174">
        <v>2</v>
      </c>
      <c r="AG151" s="189" t="s">
        <v>71</v>
      </c>
      <c r="AH151" s="160" t="s">
        <v>25</v>
      </c>
      <c r="AI151" s="175">
        <v>44990</v>
      </c>
      <c r="AJ151" s="174"/>
      <c r="AK151" s="174"/>
      <c r="AL151" s="155">
        <v>0</v>
      </c>
      <c r="AM151" s="155">
        <v>0</v>
      </c>
      <c r="AN151" s="155">
        <v>0</v>
      </c>
      <c r="AO151" s="155">
        <v>0</v>
      </c>
      <c r="AP151" s="155">
        <v>0</v>
      </c>
      <c r="AQ151" s="155">
        <v>0</v>
      </c>
      <c r="AR151" s="155">
        <v>13661625</v>
      </c>
      <c r="AS151" s="155">
        <v>0</v>
      </c>
      <c r="AT151" s="203">
        <f t="shared" si="21"/>
        <v>73380919</v>
      </c>
      <c r="AU151" s="203">
        <f t="shared" si="22"/>
        <v>41231775</v>
      </c>
      <c r="AV151" s="203">
        <f t="shared" si="23"/>
        <v>0</v>
      </c>
    </row>
    <row r="152" spans="1:48" s="195" customFormat="1" ht="16.5" x14ac:dyDescent="0.3">
      <c r="A152" s="189">
        <v>812004935</v>
      </c>
      <c r="B152" s="192" t="s">
        <v>338</v>
      </c>
      <c r="C152" s="193">
        <v>44901</v>
      </c>
      <c r="D152" s="194">
        <v>44287</v>
      </c>
      <c r="E152" s="194">
        <v>44895</v>
      </c>
      <c r="F152" s="156">
        <v>329680896</v>
      </c>
      <c r="G152" s="157">
        <v>131294747</v>
      </c>
      <c r="H152" s="157">
        <v>0</v>
      </c>
      <c r="I152" s="157">
        <v>0</v>
      </c>
      <c r="J152" s="158">
        <v>46925013</v>
      </c>
      <c r="K152" s="158">
        <v>0</v>
      </c>
      <c r="L152" s="158">
        <v>53216</v>
      </c>
      <c r="M152" s="158">
        <v>24223</v>
      </c>
      <c r="N152" s="158">
        <v>0</v>
      </c>
      <c r="O152" s="158">
        <v>0</v>
      </c>
      <c r="P152" s="158">
        <v>0</v>
      </c>
      <c r="Q152" s="157">
        <v>22328083</v>
      </c>
      <c r="R152" s="158">
        <v>0</v>
      </c>
      <c r="S152" s="159">
        <v>117789984</v>
      </c>
      <c r="T152" s="158">
        <v>4753732</v>
      </c>
      <c r="U152" s="158">
        <v>0</v>
      </c>
      <c r="V152" s="158">
        <v>355800</v>
      </c>
      <c r="W152" s="158">
        <v>6156098</v>
      </c>
      <c r="X152" s="155">
        <f t="shared" si="18"/>
        <v>0</v>
      </c>
      <c r="Y152" s="158">
        <v>0</v>
      </c>
      <c r="Z152" s="158">
        <v>0</v>
      </c>
      <c r="AA152" s="157">
        <f t="shared" si="19"/>
        <v>0</v>
      </c>
      <c r="AB152" s="155">
        <f t="shared" si="20"/>
        <v>329680896</v>
      </c>
      <c r="AC152" s="167" t="s">
        <v>19</v>
      </c>
      <c r="AD152" s="161">
        <v>8074</v>
      </c>
      <c r="AE152" s="174" t="s">
        <v>114</v>
      </c>
      <c r="AF152" s="174">
        <v>2</v>
      </c>
      <c r="AG152" s="189" t="s">
        <v>71</v>
      </c>
      <c r="AH152" s="160" t="s">
        <v>25</v>
      </c>
      <c r="AI152" s="175">
        <v>44991</v>
      </c>
      <c r="AJ152" s="174"/>
      <c r="AK152" s="174"/>
      <c r="AL152" s="155">
        <v>0</v>
      </c>
      <c r="AM152" s="155">
        <v>0</v>
      </c>
      <c r="AN152" s="155">
        <v>0</v>
      </c>
      <c r="AO152" s="155">
        <v>0</v>
      </c>
      <c r="AP152" s="155">
        <v>0</v>
      </c>
      <c r="AQ152" s="155">
        <v>151808355</v>
      </c>
      <c r="AR152" s="155">
        <v>5526434</v>
      </c>
      <c r="AS152" s="155">
        <v>20884971</v>
      </c>
      <c r="AT152" s="203">
        <f t="shared" si="21"/>
        <v>200547843</v>
      </c>
      <c r="AU152" s="203">
        <f t="shared" si="22"/>
        <v>77439</v>
      </c>
      <c r="AV152" s="203">
        <f t="shared" si="23"/>
        <v>117789984</v>
      </c>
    </row>
    <row r="153" spans="1:48" s="195" customFormat="1" ht="16.5" x14ac:dyDescent="0.3">
      <c r="A153" s="189">
        <v>830123305</v>
      </c>
      <c r="B153" s="192" t="s">
        <v>339</v>
      </c>
      <c r="C153" s="193">
        <v>44902</v>
      </c>
      <c r="D153" s="194">
        <v>44774</v>
      </c>
      <c r="E153" s="194">
        <v>44895</v>
      </c>
      <c r="F153" s="156">
        <v>353683290</v>
      </c>
      <c r="G153" s="157">
        <v>0</v>
      </c>
      <c r="H153" s="157">
        <v>0</v>
      </c>
      <c r="I153" s="157">
        <v>0</v>
      </c>
      <c r="J153" s="158">
        <v>319244680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  <c r="Q153" s="157">
        <v>0</v>
      </c>
      <c r="R153" s="158">
        <v>0</v>
      </c>
      <c r="S153" s="159">
        <v>0</v>
      </c>
      <c r="T153" s="158">
        <v>0</v>
      </c>
      <c r="U153" s="158">
        <v>0</v>
      </c>
      <c r="V153" s="158">
        <v>0</v>
      </c>
      <c r="W153" s="158">
        <v>34438610</v>
      </c>
      <c r="X153" s="155">
        <f t="shared" si="18"/>
        <v>0</v>
      </c>
      <c r="Y153" s="158">
        <v>0</v>
      </c>
      <c r="Z153" s="158">
        <v>0</v>
      </c>
      <c r="AA153" s="157">
        <f t="shared" si="19"/>
        <v>0</v>
      </c>
      <c r="AB153" s="155">
        <f t="shared" si="20"/>
        <v>353683290</v>
      </c>
      <c r="AC153" s="167" t="s">
        <v>19</v>
      </c>
      <c r="AD153" s="161">
        <v>8081</v>
      </c>
      <c r="AE153" s="174" t="s">
        <v>114</v>
      </c>
      <c r="AF153" s="174">
        <v>2</v>
      </c>
      <c r="AG153" s="189" t="s">
        <v>71</v>
      </c>
      <c r="AH153" s="160" t="s">
        <v>25</v>
      </c>
      <c r="AI153" s="175">
        <v>44992</v>
      </c>
      <c r="AJ153" s="174"/>
      <c r="AK153" s="174"/>
      <c r="AL153" s="155">
        <v>0</v>
      </c>
      <c r="AM153" s="155">
        <v>0</v>
      </c>
      <c r="AN153" s="155">
        <v>0</v>
      </c>
      <c r="AO153" s="155">
        <v>0</v>
      </c>
      <c r="AP153" s="155">
        <v>0</v>
      </c>
      <c r="AQ153" s="155">
        <v>54568652</v>
      </c>
      <c r="AR153" s="155">
        <v>143200052</v>
      </c>
      <c r="AS153" s="155">
        <v>121475976.31</v>
      </c>
      <c r="AT153" s="203">
        <f t="shared" si="21"/>
        <v>319244680</v>
      </c>
      <c r="AU153" s="203">
        <f t="shared" si="22"/>
        <v>0</v>
      </c>
      <c r="AV153" s="203">
        <f t="shared" si="23"/>
        <v>0</v>
      </c>
    </row>
    <row r="154" spans="1:48" s="195" customFormat="1" ht="16.5" x14ac:dyDescent="0.3">
      <c r="A154" s="189">
        <v>800185449</v>
      </c>
      <c r="B154" s="192" t="s">
        <v>118</v>
      </c>
      <c r="C154" s="193">
        <v>44906</v>
      </c>
      <c r="D154" s="194">
        <v>43435</v>
      </c>
      <c r="E154" s="194">
        <v>44895</v>
      </c>
      <c r="F154" s="156">
        <v>4938784207</v>
      </c>
      <c r="G154" s="157">
        <v>156308794</v>
      </c>
      <c r="H154" s="157">
        <v>0</v>
      </c>
      <c r="I154" s="157">
        <v>0</v>
      </c>
      <c r="J154" s="158">
        <v>1406791105</v>
      </c>
      <c r="K154" s="158">
        <v>36905669</v>
      </c>
      <c r="L154" s="158">
        <v>81911620</v>
      </c>
      <c r="M154" s="158">
        <v>281413567</v>
      </c>
      <c r="N154" s="158">
        <v>33385254</v>
      </c>
      <c r="O154" s="158">
        <v>0</v>
      </c>
      <c r="P154" s="158">
        <v>0</v>
      </c>
      <c r="Q154" s="157">
        <v>1407173539</v>
      </c>
      <c r="R154" s="158">
        <v>0</v>
      </c>
      <c r="S154" s="159">
        <v>847034104</v>
      </c>
      <c r="T154" s="158">
        <v>264846876</v>
      </c>
      <c r="U154" s="158">
        <v>0</v>
      </c>
      <c r="V154" s="158">
        <v>877530</v>
      </c>
      <c r="W154" s="158">
        <v>422136149</v>
      </c>
      <c r="X154" s="155">
        <f t="shared" si="18"/>
        <v>0</v>
      </c>
      <c r="Y154" s="158">
        <v>0</v>
      </c>
      <c r="Z154" s="158">
        <v>0</v>
      </c>
      <c r="AA154" s="157">
        <f t="shared" si="19"/>
        <v>0</v>
      </c>
      <c r="AB154" s="155">
        <f t="shared" si="20"/>
        <v>4938784207</v>
      </c>
      <c r="AC154" s="167" t="s">
        <v>41</v>
      </c>
      <c r="AD154" s="161">
        <v>8134</v>
      </c>
      <c r="AE154" s="174" t="s">
        <v>114</v>
      </c>
      <c r="AF154" s="174">
        <v>2</v>
      </c>
      <c r="AG154" s="189" t="s">
        <v>71</v>
      </c>
      <c r="AH154" s="160" t="s">
        <v>25</v>
      </c>
      <c r="AI154" s="175">
        <v>44996</v>
      </c>
      <c r="AJ154" s="174"/>
      <c r="AK154" s="174"/>
      <c r="AL154" s="155">
        <v>0</v>
      </c>
      <c r="AM154" s="155">
        <v>0</v>
      </c>
      <c r="AN154" s="155">
        <v>0</v>
      </c>
      <c r="AO154" s="155">
        <v>0</v>
      </c>
      <c r="AP154" s="155">
        <v>0</v>
      </c>
      <c r="AQ154" s="155">
        <v>72298277</v>
      </c>
      <c r="AR154" s="155">
        <v>388200467</v>
      </c>
      <c r="AS154" s="155">
        <v>1102027882.1800001</v>
      </c>
      <c r="AT154" s="203">
        <f t="shared" si="21"/>
        <v>2970273438</v>
      </c>
      <c r="AU154" s="203">
        <f t="shared" si="22"/>
        <v>433616110</v>
      </c>
      <c r="AV154" s="203">
        <f t="shared" si="23"/>
        <v>847034104</v>
      </c>
    </row>
    <row r="155" spans="1:48" s="195" customFormat="1" ht="16.5" x14ac:dyDescent="0.3">
      <c r="A155" s="189">
        <v>900837799</v>
      </c>
      <c r="B155" s="192" t="s">
        <v>341</v>
      </c>
      <c r="C155" s="193">
        <v>44906</v>
      </c>
      <c r="D155" s="194">
        <v>44774</v>
      </c>
      <c r="E155" s="194">
        <v>44895</v>
      </c>
      <c r="F155" s="156">
        <v>75944451</v>
      </c>
      <c r="G155" s="157">
        <v>0</v>
      </c>
      <c r="H155" s="157">
        <v>0</v>
      </c>
      <c r="I155" s="157">
        <v>0</v>
      </c>
      <c r="J155" s="158">
        <v>67653958</v>
      </c>
      <c r="K155" s="158">
        <v>0</v>
      </c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  <c r="Q155" s="157">
        <v>0</v>
      </c>
      <c r="R155" s="158">
        <v>0</v>
      </c>
      <c r="S155" s="159">
        <v>0</v>
      </c>
      <c r="T155" s="158">
        <v>0</v>
      </c>
      <c r="U155" s="158">
        <v>0</v>
      </c>
      <c r="V155" s="158">
        <v>0</v>
      </c>
      <c r="W155" s="158">
        <v>8290493</v>
      </c>
      <c r="X155" s="155">
        <f t="shared" si="18"/>
        <v>0</v>
      </c>
      <c r="Y155" s="158">
        <v>0</v>
      </c>
      <c r="Z155" s="158">
        <v>0</v>
      </c>
      <c r="AA155" s="157">
        <f t="shared" si="19"/>
        <v>0</v>
      </c>
      <c r="AB155" s="155">
        <f t="shared" si="20"/>
        <v>75944451</v>
      </c>
      <c r="AC155" s="167" t="s">
        <v>19</v>
      </c>
      <c r="AD155" s="161">
        <v>8135</v>
      </c>
      <c r="AE155" s="174" t="s">
        <v>114</v>
      </c>
      <c r="AF155" s="174">
        <v>2</v>
      </c>
      <c r="AG155" s="189" t="s">
        <v>71</v>
      </c>
      <c r="AH155" s="160" t="s">
        <v>25</v>
      </c>
      <c r="AI155" s="175">
        <v>44996</v>
      </c>
      <c r="AJ155" s="174"/>
      <c r="AK155" s="174"/>
      <c r="AL155" s="155">
        <v>0</v>
      </c>
      <c r="AM155" s="155">
        <v>0</v>
      </c>
      <c r="AN155" s="155">
        <v>0</v>
      </c>
      <c r="AO155" s="155">
        <v>0</v>
      </c>
      <c r="AP155" s="155">
        <v>0</v>
      </c>
      <c r="AQ155" s="155">
        <v>18467671</v>
      </c>
      <c r="AR155" s="155">
        <v>17334268</v>
      </c>
      <c r="AS155" s="155">
        <v>31852018.170000002</v>
      </c>
      <c r="AT155" s="203">
        <f t="shared" si="21"/>
        <v>67653958</v>
      </c>
      <c r="AU155" s="203">
        <f t="shared" si="22"/>
        <v>0</v>
      </c>
      <c r="AV155" s="203">
        <f t="shared" si="23"/>
        <v>0</v>
      </c>
    </row>
    <row r="156" spans="1:48" s="195" customFormat="1" ht="16.5" x14ac:dyDescent="0.3">
      <c r="A156" s="189">
        <v>891900390</v>
      </c>
      <c r="B156" s="192" t="s">
        <v>342</v>
      </c>
      <c r="C156" s="193">
        <v>44906</v>
      </c>
      <c r="D156" s="194">
        <v>43374</v>
      </c>
      <c r="E156" s="194">
        <v>44865</v>
      </c>
      <c r="F156" s="156">
        <v>20509043</v>
      </c>
      <c r="G156" s="157">
        <v>0</v>
      </c>
      <c r="H156" s="157">
        <v>0</v>
      </c>
      <c r="I156" s="157">
        <v>0</v>
      </c>
      <c r="J156" s="158">
        <v>69154</v>
      </c>
      <c r="K156" s="158">
        <v>0</v>
      </c>
      <c r="L156" s="158">
        <v>0</v>
      </c>
      <c r="M156" s="158">
        <v>0</v>
      </c>
      <c r="N156" s="158">
        <v>0</v>
      </c>
      <c r="O156" s="158">
        <v>0</v>
      </c>
      <c r="P156" s="158">
        <v>0</v>
      </c>
      <c r="Q156" s="157">
        <v>0</v>
      </c>
      <c r="R156" s="158">
        <v>0</v>
      </c>
      <c r="S156" s="159">
        <v>0</v>
      </c>
      <c r="T156" s="158">
        <v>10625619</v>
      </c>
      <c r="U156" s="158">
        <v>0</v>
      </c>
      <c r="V156" s="158">
        <v>6217352</v>
      </c>
      <c r="W156" s="158">
        <v>3596918</v>
      </c>
      <c r="X156" s="155">
        <f t="shared" si="18"/>
        <v>0</v>
      </c>
      <c r="Y156" s="158">
        <v>0</v>
      </c>
      <c r="Z156" s="158">
        <v>0</v>
      </c>
      <c r="AA156" s="157">
        <f t="shared" si="19"/>
        <v>0</v>
      </c>
      <c r="AB156" s="155">
        <f t="shared" si="20"/>
        <v>20509043</v>
      </c>
      <c r="AC156" s="167" t="s">
        <v>56</v>
      </c>
      <c r="AD156" s="161">
        <v>8136</v>
      </c>
      <c r="AE156" s="174" t="s">
        <v>114</v>
      </c>
      <c r="AF156" s="174">
        <v>2</v>
      </c>
      <c r="AG156" s="189" t="s">
        <v>71</v>
      </c>
      <c r="AH156" s="160" t="s">
        <v>25</v>
      </c>
      <c r="AI156" s="175">
        <v>44996</v>
      </c>
      <c r="AJ156" s="174"/>
      <c r="AK156" s="174"/>
      <c r="AL156" s="155">
        <v>0</v>
      </c>
      <c r="AM156" s="155">
        <v>0</v>
      </c>
      <c r="AN156" s="155">
        <v>0</v>
      </c>
      <c r="AO156" s="155">
        <v>0</v>
      </c>
      <c r="AP156" s="155"/>
      <c r="AQ156" s="155">
        <v>0</v>
      </c>
      <c r="AR156" s="155">
        <v>0</v>
      </c>
      <c r="AS156" s="155">
        <v>69154</v>
      </c>
      <c r="AT156" s="203">
        <f t="shared" si="21"/>
        <v>69154</v>
      </c>
      <c r="AU156" s="203">
        <f t="shared" si="22"/>
        <v>0</v>
      </c>
      <c r="AV156" s="203">
        <f t="shared" si="23"/>
        <v>0</v>
      </c>
    </row>
    <row r="157" spans="1:48" s="195" customFormat="1" ht="16.5" x14ac:dyDescent="0.3">
      <c r="A157" s="189">
        <v>826002304</v>
      </c>
      <c r="B157" s="192" t="s">
        <v>343</v>
      </c>
      <c r="C157" s="193">
        <v>44906</v>
      </c>
      <c r="D157" s="194">
        <v>44562</v>
      </c>
      <c r="E157" s="194">
        <v>44895</v>
      </c>
      <c r="F157" s="156">
        <v>317566</v>
      </c>
      <c r="G157" s="157">
        <v>0</v>
      </c>
      <c r="H157" s="157">
        <v>0</v>
      </c>
      <c r="I157" s="157">
        <v>0</v>
      </c>
      <c r="J157" s="158">
        <v>62900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7">
        <v>109288</v>
      </c>
      <c r="R157" s="158">
        <v>0</v>
      </c>
      <c r="S157" s="159">
        <v>0</v>
      </c>
      <c r="T157" s="158">
        <v>69100</v>
      </c>
      <c r="U157" s="158">
        <v>0</v>
      </c>
      <c r="V157" s="158">
        <v>59700</v>
      </c>
      <c r="W157" s="158">
        <v>16578</v>
      </c>
      <c r="X157" s="155">
        <f t="shared" si="18"/>
        <v>0</v>
      </c>
      <c r="Y157" s="158">
        <v>0</v>
      </c>
      <c r="Z157" s="158">
        <v>0</v>
      </c>
      <c r="AA157" s="157">
        <f t="shared" si="19"/>
        <v>0</v>
      </c>
      <c r="AB157" s="155">
        <f t="shared" si="20"/>
        <v>317566</v>
      </c>
      <c r="AC157" s="167" t="s">
        <v>19</v>
      </c>
      <c r="AD157" s="161">
        <v>8138</v>
      </c>
      <c r="AE157" s="174" t="s">
        <v>114</v>
      </c>
      <c r="AF157" s="174">
        <v>2</v>
      </c>
      <c r="AG157" s="189" t="s">
        <v>71</v>
      </c>
      <c r="AH157" s="160" t="s">
        <v>25</v>
      </c>
      <c r="AI157" s="175">
        <v>44996</v>
      </c>
      <c r="AJ157" s="174"/>
      <c r="AK157" s="174"/>
      <c r="AL157" s="155">
        <v>0</v>
      </c>
      <c r="AM157" s="155">
        <v>0</v>
      </c>
      <c r="AN157" s="155">
        <v>0</v>
      </c>
      <c r="AO157" s="155">
        <v>0</v>
      </c>
      <c r="AP157" s="155">
        <v>0</v>
      </c>
      <c r="AQ157" s="155">
        <v>62900</v>
      </c>
      <c r="AR157" s="155">
        <v>0</v>
      </c>
      <c r="AS157" s="155">
        <v>0</v>
      </c>
      <c r="AT157" s="203">
        <f t="shared" si="21"/>
        <v>172188</v>
      </c>
      <c r="AU157" s="203">
        <f t="shared" si="22"/>
        <v>0</v>
      </c>
      <c r="AV157" s="203">
        <f t="shared" si="23"/>
        <v>0</v>
      </c>
    </row>
    <row r="158" spans="1:48" s="195" customFormat="1" ht="16.5" x14ac:dyDescent="0.3">
      <c r="A158" s="189">
        <v>891855439</v>
      </c>
      <c r="B158" s="192" t="s">
        <v>344</v>
      </c>
      <c r="C158" s="193">
        <v>44906</v>
      </c>
      <c r="D158" s="194">
        <v>44470</v>
      </c>
      <c r="E158" s="194">
        <v>44895</v>
      </c>
      <c r="F158" s="156">
        <v>10708134</v>
      </c>
      <c r="G158" s="157">
        <v>0</v>
      </c>
      <c r="H158" s="157">
        <v>0</v>
      </c>
      <c r="I158" s="157">
        <v>0</v>
      </c>
      <c r="J158" s="158">
        <v>537424</v>
      </c>
      <c r="K158" s="158">
        <v>0</v>
      </c>
      <c r="L158" s="158">
        <v>0</v>
      </c>
      <c r="M158" s="158">
        <v>0</v>
      </c>
      <c r="N158" s="158">
        <v>0</v>
      </c>
      <c r="O158" s="158">
        <v>0</v>
      </c>
      <c r="P158" s="158">
        <v>0</v>
      </c>
      <c r="Q158" s="157">
        <v>120000</v>
      </c>
      <c r="R158" s="158">
        <v>0</v>
      </c>
      <c r="S158" s="159">
        <v>21300</v>
      </c>
      <c r="T158" s="158">
        <v>7101317</v>
      </c>
      <c r="U158" s="158">
        <v>0</v>
      </c>
      <c r="V158" s="158">
        <v>1507515</v>
      </c>
      <c r="W158" s="158">
        <v>1420578</v>
      </c>
      <c r="X158" s="155">
        <f t="shared" si="18"/>
        <v>0</v>
      </c>
      <c r="Y158" s="158">
        <v>0</v>
      </c>
      <c r="Z158" s="158">
        <v>0</v>
      </c>
      <c r="AA158" s="157">
        <f t="shared" si="19"/>
        <v>0</v>
      </c>
      <c r="AB158" s="155">
        <f t="shared" si="20"/>
        <v>10708134</v>
      </c>
      <c r="AC158" s="167" t="s">
        <v>56</v>
      </c>
      <c r="AD158" s="161">
        <v>8140</v>
      </c>
      <c r="AE158" s="174" t="s">
        <v>114</v>
      </c>
      <c r="AF158" s="174">
        <v>2</v>
      </c>
      <c r="AG158" s="189" t="s">
        <v>71</v>
      </c>
      <c r="AH158" s="160" t="s">
        <v>25</v>
      </c>
      <c r="AI158" s="175">
        <v>44996</v>
      </c>
      <c r="AJ158" s="174"/>
      <c r="AK158" s="174"/>
      <c r="AL158" s="155">
        <v>0</v>
      </c>
      <c r="AM158" s="155">
        <v>0</v>
      </c>
      <c r="AN158" s="155">
        <v>0</v>
      </c>
      <c r="AO158" s="155">
        <v>0</v>
      </c>
      <c r="AP158" s="155">
        <v>0</v>
      </c>
      <c r="AQ158" s="155">
        <v>0</v>
      </c>
      <c r="AR158" s="155">
        <v>537423.92999999993</v>
      </c>
      <c r="AS158" s="155">
        <v>0</v>
      </c>
      <c r="AT158" s="203">
        <f t="shared" si="21"/>
        <v>657424</v>
      </c>
      <c r="AU158" s="203">
        <f t="shared" si="22"/>
        <v>0</v>
      </c>
      <c r="AV158" s="203">
        <f t="shared" si="23"/>
        <v>21300</v>
      </c>
    </row>
    <row r="159" spans="1:48" s="195" customFormat="1" ht="16.5" x14ac:dyDescent="0.3">
      <c r="A159" s="189">
        <v>805027287</v>
      </c>
      <c r="B159" s="192" t="s">
        <v>345</v>
      </c>
      <c r="C159" s="193">
        <v>44906</v>
      </c>
      <c r="D159" s="194">
        <v>44228</v>
      </c>
      <c r="E159" s="194">
        <v>44895</v>
      </c>
      <c r="F159" s="156">
        <v>22714610</v>
      </c>
      <c r="G159" s="157">
        <v>0</v>
      </c>
      <c r="H159" s="157">
        <v>0</v>
      </c>
      <c r="I159" s="157">
        <v>0</v>
      </c>
      <c r="J159" s="158">
        <v>7236246</v>
      </c>
      <c r="K159" s="158">
        <v>0</v>
      </c>
      <c r="L159" s="158">
        <v>0</v>
      </c>
      <c r="M159" s="158">
        <v>0</v>
      </c>
      <c r="N159" s="158">
        <v>3474400</v>
      </c>
      <c r="O159" s="158">
        <v>0</v>
      </c>
      <c r="P159" s="158">
        <v>0</v>
      </c>
      <c r="Q159" s="157">
        <v>772200</v>
      </c>
      <c r="R159" s="158">
        <v>0</v>
      </c>
      <c r="S159" s="159">
        <v>1334554</v>
      </c>
      <c r="T159" s="158">
        <v>9739600</v>
      </c>
      <c r="U159" s="158">
        <v>0</v>
      </c>
      <c r="V159" s="158">
        <v>0</v>
      </c>
      <c r="W159" s="158">
        <v>157610</v>
      </c>
      <c r="X159" s="155">
        <f t="shared" si="18"/>
        <v>0</v>
      </c>
      <c r="Y159" s="158">
        <v>0</v>
      </c>
      <c r="Z159" s="158">
        <v>0</v>
      </c>
      <c r="AA159" s="157">
        <f t="shared" si="19"/>
        <v>0</v>
      </c>
      <c r="AB159" s="155">
        <f t="shared" si="20"/>
        <v>22714610</v>
      </c>
      <c r="AC159" s="167" t="s">
        <v>56</v>
      </c>
      <c r="AD159" s="161">
        <v>8141</v>
      </c>
      <c r="AE159" s="174" t="s">
        <v>114</v>
      </c>
      <c r="AF159" s="174">
        <v>2</v>
      </c>
      <c r="AG159" s="189" t="s">
        <v>71</v>
      </c>
      <c r="AH159" s="160" t="s">
        <v>25</v>
      </c>
      <c r="AI159" s="175">
        <v>44996</v>
      </c>
      <c r="AJ159" s="174"/>
      <c r="AK159" s="174"/>
      <c r="AL159" s="155">
        <v>0</v>
      </c>
      <c r="AM159" s="155">
        <v>0</v>
      </c>
      <c r="AN159" s="155">
        <v>0</v>
      </c>
      <c r="AO159" s="155">
        <v>0</v>
      </c>
      <c r="AP159" s="155">
        <v>0</v>
      </c>
      <c r="AQ159" s="155">
        <v>432100</v>
      </c>
      <c r="AR159" s="155">
        <v>6804146</v>
      </c>
      <c r="AS159" s="155">
        <v>0</v>
      </c>
      <c r="AT159" s="203">
        <f t="shared" si="21"/>
        <v>8008446</v>
      </c>
      <c r="AU159" s="203">
        <f t="shared" si="22"/>
        <v>3474400</v>
      </c>
      <c r="AV159" s="203">
        <f t="shared" si="23"/>
        <v>1334554</v>
      </c>
    </row>
    <row r="160" spans="1:48" s="195" customFormat="1" ht="16.5" x14ac:dyDescent="0.3">
      <c r="A160" s="189">
        <v>900162688</v>
      </c>
      <c r="B160" s="192" t="s">
        <v>53</v>
      </c>
      <c r="C160" s="193">
        <v>44906</v>
      </c>
      <c r="D160" s="194">
        <v>44166</v>
      </c>
      <c r="E160" s="194">
        <v>44895</v>
      </c>
      <c r="F160" s="156">
        <v>38295282</v>
      </c>
      <c r="G160" s="157">
        <v>0</v>
      </c>
      <c r="H160" s="157">
        <v>0</v>
      </c>
      <c r="I160" s="157">
        <v>0</v>
      </c>
      <c r="J160" s="158">
        <v>209438</v>
      </c>
      <c r="K160" s="158">
        <v>0</v>
      </c>
      <c r="L160" s="158">
        <v>0</v>
      </c>
      <c r="M160" s="158">
        <v>0</v>
      </c>
      <c r="N160" s="158">
        <v>33759040</v>
      </c>
      <c r="O160" s="158">
        <v>0</v>
      </c>
      <c r="P160" s="158">
        <v>0</v>
      </c>
      <c r="Q160" s="157">
        <v>1606500</v>
      </c>
      <c r="R160" s="158">
        <v>0</v>
      </c>
      <c r="S160" s="159">
        <v>598150</v>
      </c>
      <c r="T160" s="158">
        <v>0</v>
      </c>
      <c r="U160" s="158">
        <v>0</v>
      </c>
      <c r="V160" s="158">
        <v>440000</v>
      </c>
      <c r="W160" s="158">
        <v>1682154</v>
      </c>
      <c r="X160" s="155">
        <f t="shared" si="18"/>
        <v>0</v>
      </c>
      <c r="Y160" s="158">
        <v>0</v>
      </c>
      <c r="Z160" s="158">
        <v>0</v>
      </c>
      <c r="AA160" s="157">
        <f t="shared" si="19"/>
        <v>0</v>
      </c>
      <c r="AB160" s="155">
        <f t="shared" si="20"/>
        <v>38295282</v>
      </c>
      <c r="AC160" s="167" t="s">
        <v>19</v>
      </c>
      <c r="AD160" s="161">
        <v>8145</v>
      </c>
      <c r="AE160" s="174" t="s">
        <v>114</v>
      </c>
      <c r="AF160" s="174">
        <v>2</v>
      </c>
      <c r="AG160" s="189" t="s">
        <v>71</v>
      </c>
      <c r="AH160" s="160" t="s">
        <v>25</v>
      </c>
      <c r="AI160" s="175">
        <v>44996</v>
      </c>
      <c r="AJ160" s="174"/>
      <c r="AK160" s="174"/>
      <c r="AL160" s="155">
        <v>0</v>
      </c>
      <c r="AM160" s="155">
        <v>0</v>
      </c>
      <c r="AN160" s="155">
        <v>0</v>
      </c>
      <c r="AO160" s="155">
        <v>0</v>
      </c>
      <c r="AP160" s="155"/>
      <c r="AQ160" s="155">
        <v>3430</v>
      </c>
      <c r="AR160" s="155">
        <v>0</v>
      </c>
      <c r="AS160" s="155">
        <v>206007.77000000002</v>
      </c>
      <c r="AT160" s="203">
        <f t="shared" si="21"/>
        <v>1815938</v>
      </c>
      <c r="AU160" s="203">
        <f t="shared" si="22"/>
        <v>33759040</v>
      </c>
      <c r="AV160" s="203">
        <f t="shared" si="23"/>
        <v>598150</v>
      </c>
    </row>
    <row r="161" spans="1:48" s="195" customFormat="1" ht="16.5" x14ac:dyDescent="0.3">
      <c r="A161" s="189">
        <v>824005609</v>
      </c>
      <c r="B161" s="192" t="s">
        <v>346</v>
      </c>
      <c r="C161" s="193">
        <v>44906</v>
      </c>
      <c r="D161" s="194">
        <v>44531</v>
      </c>
      <c r="E161" s="194">
        <v>44895</v>
      </c>
      <c r="F161" s="156">
        <v>888430705</v>
      </c>
      <c r="G161" s="157">
        <v>132500</v>
      </c>
      <c r="H161" s="157">
        <v>0</v>
      </c>
      <c r="I161" s="157">
        <v>0</v>
      </c>
      <c r="J161" s="158">
        <v>463193942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  <c r="Q161" s="157">
        <v>31895780</v>
      </c>
      <c r="R161" s="158">
        <v>0</v>
      </c>
      <c r="S161" s="159">
        <v>43115387</v>
      </c>
      <c r="T161" s="158">
        <v>1352300</v>
      </c>
      <c r="U161" s="158">
        <v>0</v>
      </c>
      <c r="V161" s="158">
        <v>82096854</v>
      </c>
      <c r="W161" s="158">
        <v>266643942</v>
      </c>
      <c r="X161" s="155">
        <f t="shared" si="18"/>
        <v>0</v>
      </c>
      <c r="Y161" s="158">
        <v>0</v>
      </c>
      <c r="Z161" s="158">
        <v>0</v>
      </c>
      <c r="AA161" s="157">
        <f t="shared" si="19"/>
        <v>0</v>
      </c>
      <c r="AB161" s="155">
        <f t="shared" si="20"/>
        <v>888430705</v>
      </c>
      <c r="AC161" s="167" t="s">
        <v>19</v>
      </c>
      <c r="AD161" s="161">
        <v>8149</v>
      </c>
      <c r="AE161" s="174" t="s">
        <v>114</v>
      </c>
      <c r="AF161" s="174">
        <v>2</v>
      </c>
      <c r="AG161" s="189" t="s">
        <v>71</v>
      </c>
      <c r="AH161" s="160" t="s">
        <v>25</v>
      </c>
      <c r="AI161" s="175">
        <v>44996</v>
      </c>
      <c r="AJ161" s="174"/>
      <c r="AK161" s="174"/>
      <c r="AL161" s="155">
        <v>0</v>
      </c>
      <c r="AM161" s="155">
        <v>0</v>
      </c>
      <c r="AN161" s="155">
        <v>0</v>
      </c>
      <c r="AO161" s="155">
        <v>0</v>
      </c>
      <c r="AP161" s="155">
        <v>0</v>
      </c>
      <c r="AQ161" s="155">
        <v>88560189</v>
      </c>
      <c r="AR161" s="155">
        <v>119370934</v>
      </c>
      <c r="AS161" s="155">
        <v>255287698.89999998</v>
      </c>
      <c r="AT161" s="203">
        <f t="shared" si="21"/>
        <v>495222222</v>
      </c>
      <c r="AU161" s="203">
        <f t="shared" si="22"/>
        <v>0</v>
      </c>
      <c r="AV161" s="203">
        <f t="shared" si="23"/>
        <v>43115387</v>
      </c>
    </row>
    <row r="162" spans="1:48" s="195" customFormat="1" ht="16.5" x14ac:dyDescent="0.3">
      <c r="A162" s="189">
        <v>800107179</v>
      </c>
      <c r="B162" s="192" t="s">
        <v>347</v>
      </c>
      <c r="C162" s="193">
        <v>44906</v>
      </c>
      <c r="D162" s="194">
        <v>44682</v>
      </c>
      <c r="E162" s="194">
        <v>44865</v>
      </c>
      <c r="F162" s="156">
        <v>833566</v>
      </c>
      <c r="G162" s="157">
        <v>0</v>
      </c>
      <c r="H162" s="157">
        <v>0</v>
      </c>
      <c r="I162" s="157">
        <v>0</v>
      </c>
      <c r="J162" s="158">
        <v>0</v>
      </c>
      <c r="K162" s="158">
        <v>0</v>
      </c>
      <c r="L162" s="158">
        <v>0</v>
      </c>
      <c r="M162" s="158">
        <v>0</v>
      </c>
      <c r="N162" s="158">
        <v>0</v>
      </c>
      <c r="O162" s="158">
        <v>0</v>
      </c>
      <c r="P162" s="158">
        <v>0</v>
      </c>
      <c r="Q162" s="157">
        <v>0</v>
      </c>
      <c r="R162" s="158">
        <v>0</v>
      </c>
      <c r="S162" s="159">
        <v>140000</v>
      </c>
      <c r="T162" s="158">
        <v>0</v>
      </c>
      <c r="U162" s="158">
        <v>0</v>
      </c>
      <c r="V162" s="158">
        <v>262644</v>
      </c>
      <c r="W162" s="158">
        <v>430922</v>
      </c>
      <c r="X162" s="155">
        <f t="shared" si="18"/>
        <v>0</v>
      </c>
      <c r="Y162" s="158">
        <v>0</v>
      </c>
      <c r="Z162" s="158">
        <v>0</v>
      </c>
      <c r="AA162" s="157">
        <f t="shared" si="19"/>
        <v>0</v>
      </c>
      <c r="AB162" s="155">
        <f t="shared" si="20"/>
        <v>833566</v>
      </c>
      <c r="AC162" s="167" t="s">
        <v>19</v>
      </c>
      <c r="AD162" s="161">
        <v>8150</v>
      </c>
      <c r="AE162" s="174" t="s">
        <v>114</v>
      </c>
      <c r="AF162" s="174">
        <v>2</v>
      </c>
      <c r="AG162" s="189" t="s">
        <v>71</v>
      </c>
      <c r="AH162" s="160" t="s">
        <v>25</v>
      </c>
      <c r="AI162" s="175">
        <v>44996</v>
      </c>
      <c r="AJ162" s="174"/>
      <c r="AK162" s="174"/>
      <c r="AL162" s="155">
        <v>0</v>
      </c>
      <c r="AM162" s="155">
        <v>0</v>
      </c>
      <c r="AN162" s="155">
        <v>0</v>
      </c>
      <c r="AO162" s="155">
        <v>0</v>
      </c>
      <c r="AP162" s="155">
        <v>0</v>
      </c>
      <c r="AQ162" s="155">
        <v>0</v>
      </c>
      <c r="AR162" s="155">
        <v>0</v>
      </c>
      <c r="AS162" s="155">
        <v>0</v>
      </c>
      <c r="AT162" s="203">
        <f t="shared" si="21"/>
        <v>0</v>
      </c>
      <c r="AU162" s="203">
        <f t="shared" si="22"/>
        <v>0</v>
      </c>
      <c r="AV162" s="203">
        <f t="shared" si="23"/>
        <v>140000</v>
      </c>
    </row>
    <row r="163" spans="1:48" s="195" customFormat="1" ht="16.5" x14ac:dyDescent="0.3">
      <c r="A163" s="189">
        <v>51824122</v>
      </c>
      <c r="B163" s="192" t="s">
        <v>348</v>
      </c>
      <c r="C163" s="193">
        <v>44906</v>
      </c>
      <c r="D163" s="194">
        <v>44562</v>
      </c>
      <c r="E163" s="194">
        <v>44865</v>
      </c>
      <c r="F163" s="156">
        <v>10487211</v>
      </c>
      <c r="G163" s="157">
        <v>0</v>
      </c>
      <c r="H163" s="157">
        <v>0</v>
      </c>
      <c r="I163" s="157">
        <v>0</v>
      </c>
      <c r="J163" s="158">
        <v>0</v>
      </c>
      <c r="K163" s="158">
        <v>0</v>
      </c>
      <c r="L163" s="158">
        <v>0</v>
      </c>
      <c r="M163" s="158">
        <v>0</v>
      </c>
      <c r="N163" s="158">
        <v>0</v>
      </c>
      <c r="O163" s="158">
        <v>0</v>
      </c>
      <c r="P163" s="158">
        <v>0</v>
      </c>
      <c r="Q163" s="157">
        <v>1015138</v>
      </c>
      <c r="R163" s="158">
        <v>0</v>
      </c>
      <c r="S163" s="159">
        <v>0</v>
      </c>
      <c r="T163" s="158">
        <v>0</v>
      </c>
      <c r="U163" s="158">
        <v>0</v>
      </c>
      <c r="V163" s="158">
        <v>3446592</v>
      </c>
      <c r="W163" s="158">
        <v>6025481</v>
      </c>
      <c r="X163" s="155">
        <f t="shared" si="18"/>
        <v>0</v>
      </c>
      <c r="Y163" s="158">
        <v>0</v>
      </c>
      <c r="Z163" s="158">
        <v>0</v>
      </c>
      <c r="AA163" s="157">
        <f t="shared" si="19"/>
        <v>0</v>
      </c>
      <c r="AB163" s="155">
        <f t="shared" si="20"/>
        <v>10487211</v>
      </c>
      <c r="AC163" s="167" t="s">
        <v>58</v>
      </c>
      <c r="AD163" s="161">
        <v>8151</v>
      </c>
      <c r="AE163" s="174" t="s">
        <v>114</v>
      </c>
      <c r="AF163" s="174">
        <v>2</v>
      </c>
      <c r="AG163" s="189" t="s">
        <v>71</v>
      </c>
      <c r="AH163" s="160" t="s">
        <v>25</v>
      </c>
      <c r="AI163" s="175">
        <v>44996</v>
      </c>
      <c r="AJ163" s="174"/>
      <c r="AK163" s="174"/>
      <c r="AL163" s="155">
        <v>0</v>
      </c>
      <c r="AM163" s="155">
        <v>0</v>
      </c>
      <c r="AN163" s="155">
        <v>0</v>
      </c>
      <c r="AO163" s="155">
        <v>0</v>
      </c>
      <c r="AP163" s="155">
        <v>0</v>
      </c>
      <c r="AQ163" s="155">
        <v>0</v>
      </c>
      <c r="AR163" s="155">
        <v>0</v>
      </c>
      <c r="AS163" s="155">
        <v>0</v>
      </c>
      <c r="AT163" s="203">
        <f t="shared" si="21"/>
        <v>1015138</v>
      </c>
      <c r="AU163" s="203">
        <f t="shared" si="22"/>
        <v>0</v>
      </c>
      <c r="AV163" s="203">
        <f t="shared" si="23"/>
        <v>0</v>
      </c>
    </row>
    <row r="164" spans="1:48" s="195" customFormat="1" ht="16.5" x14ac:dyDescent="0.3">
      <c r="A164" s="189">
        <v>890000381</v>
      </c>
      <c r="B164" s="192" t="s">
        <v>123</v>
      </c>
      <c r="C164" s="193">
        <v>44907</v>
      </c>
      <c r="D164" s="194">
        <v>42217</v>
      </c>
      <c r="E164" s="194">
        <v>44895</v>
      </c>
      <c r="F164" s="156">
        <v>4719093</v>
      </c>
      <c r="G164" s="157">
        <v>0</v>
      </c>
      <c r="H164" s="157">
        <v>0</v>
      </c>
      <c r="I164" s="157">
        <v>0</v>
      </c>
      <c r="J164" s="158">
        <v>0</v>
      </c>
      <c r="K164" s="158">
        <v>0</v>
      </c>
      <c r="L164" s="158">
        <v>0</v>
      </c>
      <c r="M164" s="158">
        <v>0</v>
      </c>
      <c r="N164" s="158">
        <v>0</v>
      </c>
      <c r="O164" s="158">
        <v>0</v>
      </c>
      <c r="P164" s="158">
        <v>0</v>
      </c>
      <c r="Q164" s="157">
        <v>0</v>
      </c>
      <c r="R164" s="158">
        <v>0</v>
      </c>
      <c r="S164" s="159">
        <v>0</v>
      </c>
      <c r="T164" s="158">
        <v>0</v>
      </c>
      <c r="U164" s="158">
        <v>0</v>
      </c>
      <c r="V164" s="158">
        <v>197100</v>
      </c>
      <c r="W164" s="158">
        <v>4521993</v>
      </c>
      <c r="X164" s="155">
        <f t="shared" si="18"/>
        <v>0</v>
      </c>
      <c r="Y164" s="158">
        <v>0</v>
      </c>
      <c r="Z164" s="158">
        <v>0</v>
      </c>
      <c r="AA164" s="157">
        <f t="shared" si="19"/>
        <v>0</v>
      </c>
      <c r="AB164" s="155">
        <f t="shared" si="20"/>
        <v>4719093</v>
      </c>
      <c r="AC164" s="167" t="s">
        <v>19</v>
      </c>
      <c r="AD164" s="161">
        <v>8186</v>
      </c>
      <c r="AE164" s="174" t="s">
        <v>114</v>
      </c>
      <c r="AF164" s="174">
        <v>2</v>
      </c>
      <c r="AG164" s="189" t="s">
        <v>71</v>
      </c>
      <c r="AH164" s="160" t="s">
        <v>25</v>
      </c>
      <c r="AI164" s="175">
        <v>44997</v>
      </c>
      <c r="AJ164" s="174"/>
      <c r="AK164" s="174"/>
      <c r="AL164" s="155">
        <v>0</v>
      </c>
      <c r="AM164" s="155">
        <v>0</v>
      </c>
      <c r="AN164" s="155">
        <v>0</v>
      </c>
      <c r="AO164" s="155">
        <v>0</v>
      </c>
      <c r="AP164" s="155">
        <v>0</v>
      </c>
      <c r="AQ164" s="155">
        <v>0</v>
      </c>
      <c r="AR164" s="155">
        <v>0</v>
      </c>
      <c r="AS164" s="155">
        <v>0</v>
      </c>
      <c r="AT164" s="203">
        <f t="shared" si="21"/>
        <v>0</v>
      </c>
      <c r="AU164" s="203">
        <f t="shared" si="22"/>
        <v>0</v>
      </c>
      <c r="AV164" s="203">
        <f t="shared" si="23"/>
        <v>0</v>
      </c>
    </row>
    <row r="165" spans="1:48" s="195" customFormat="1" ht="16.5" x14ac:dyDescent="0.3">
      <c r="A165" s="189">
        <v>890801099</v>
      </c>
      <c r="B165" s="192" t="s">
        <v>349</v>
      </c>
      <c r="C165" s="193">
        <v>44907</v>
      </c>
      <c r="D165" s="194">
        <v>44713</v>
      </c>
      <c r="E165" s="194">
        <v>44895</v>
      </c>
      <c r="F165" s="156">
        <v>132128609</v>
      </c>
      <c r="G165" s="157">
        <v>0</v>
      </c>
      <c r="H165" s="157">
        <v>0</v>
      </c>
      <c r="I165" s="157">
        <v>0</v>
      </c>
      <c r="J165" s="158">
        <v>18633159</v>
      </c>
      <c r="K165" s="158">
        <v>0</v>
      </c>
      <c r="L165" s="158">
        <v>0</v>
      </c>
      <c r="M165" s="158">
        <v>3230</v>
      </c>
      <c r="N165" s="158">
        <v>442464</v>
      </c>
      <c r="O165" s="158">
        <v>0</v>
      </c>
      <c r="P165" s="158">
        <v>0</v>
      </c>
      <c r="Q165" s="157">
        <v>97850975</v>
      </c>
      <c r="R165" s="158">
        <v>0</v>
      </c>
      <c r="S165" s="159">
        <v>121202</v>
      </c>
      <c r="T165" s="158">
        <v>0</v>
      </c>
      <c r="U165" s="158">
        <v>0</v>
      </c>
      <c r="V165" s="158">
        <v>0</v>
      </c>
      <c r="W165" s="158">
        <v>15077579</v>
      </c>
      <c r="X165" s="155">
        <f t="shared" si="18"/>
        <v>0</v>
      </c>
      <c r="Y165" s="158">
        <v>0</v>
      </c>
      <c r="Z165" s="158">
        <v>0</v>
      </c>
      <c r="AA165" s="157">
        <f t="shared" si="19"/>
        <v>0</v>
      </c>
      <c r="AB165" s="155">
        <f t="shared" si="20"/>
        <v>132128609</v>
      </c>
      <c r="AC165" s="167" t="s">
        <v>56</v>
      </c>
      <c r="AD165" s="161">
        <v>8187</v>
      </c>
      <c r="AE165" s="174" t="s">
        <v>114</v>
      </c>
      <c r="AF165" s="174">
        <v>2</v>
      </c>
      <c r="AG165" s="189" t="s">
        <v>71</v>
      </c>
      <c r="AH165" s="160" t="s">
        <v>25</v>
      </c>
      <c r="AI165" s="175">
        <v>44997</v>
      </c>
      <c r="AJ165" s="174"/>
      <c r="AK165" s="174"/>
      <c r="AL165" s="155">
        <v>0</v>
      </c>
      <c r="AM165" s="155">
        <v>0</v>
      </c>
      <c r="AN165" s="155">
        <v>0</v>
      </c>
      <c r="AO165" s="155">
        <v>0</v>
      </c>
      <c r="AP165" s="155">
        <v>0</v>
      </c>
      <c r="AQ165" s="155">
        <v>171668</v>
      </c>
      <c r="AR165" s="155">
        <v>0</v>
      </c>
      <c r="AS165" s="155">
        <v>17977390.780000001</v>
      </c>
      <c r="AT165" s="203">
        <f t="shared" si="21"/>
        <v>116484134</v>
      </c>
      <c r="AU165" s="203">
        <f t="shared" si="22"/>
        <v>445694</v>
      </c>
      <c r="AV165" s="203">
        <f t="shared" si="23"/>
        <v>121202</v>
      </c>
    </row>
    <row r="166" spans="1:48" s="195" customFormat="1" ht="16.5" x14ac:dyDescent="0.3">
      <c r="A166" s="189">
        <v>900470642</v>
      </c>
      <c r="B166" s="192" t="s">
        <v>340</v>
      </c>
      <c r="C166" s="193">
        <v>44908</v>
      </c>
      <c r="D166" s="194">
        <v>44501</v>
      </c>
      <c r="E166" s="194">
        <v>44865</v>
      </c>
      <c r="F166" s="156">
        <v>46703286</v>
      </c>
      <c r="G166" s="157">
        <v>0</v>
      </c>
      <c r="H166" s="157">
        <v>0</v>
      </c>
      <c r="I166" s="157">
        <v>0</v>
      </c>
      <c r="J166" s="158">
        <v>31292992</v>
      </c>
      <c r="K166" s="158">
        <v>0</v>
      </c>
      <c r="L166" s="158">
        <v>0</v>
      </c>
      <c r="M166" s="158">
        <v>0</v>
      </c>
      <c r="N166" s="158">
        <v>0</v>
      </c>
      <c r="O166" s="158">
        <v>0</v>
      </c>
      <c r="P166" s="158">
        <v>0</v>
      </c>
      <c r="Q166" s="157">
        <v>0</v>
      </c>
      <c r="R166" s="158">
        <v>0</v>
      </c>
      <c r="S166" s="159">
        <v>14500743</v>
      </c>
      <c r="T166" s="158">
        <v>0</v>
      </c>
      <c r="U166" s="158">
        <v>0</v>
      </c>
      <c r="V166" s="158">
        <v>0</v>
      </c>
      <c r="W166" s="158">
        <v>909551</v>
      </c>
      <c r="X166" s="155">
        <f t="shared" si="18"/>
        <v>0</v>
      </c>
      <c r="Y166" s="158">
        <v>0</v>
      </c>
      <c r="Z166" s="158">
        <v>0</v>
      </c>
      <c r="AA166" s="157">
        <f t="shared" si="19"/>
        <v>0</v>
      </c>
      <c r="AB166" s="155">
        <f t="shared" si="20"/>
        <v>46703286</v>
      </c>
      <c r="AC166" s="167" t="s">
        <v>19</v>
      </c>
      <c r="AD166" s="161">
        <v>8200</v>
      </c>
      <c r="AE166" s="174" t="s">
        <v>114</v>
      </c>
      <c r="AF166" s="174">
        <v>2</v>
      </c>
      <c r="AG166" s="189" t="s">
        <v>71</v>
      </c>
      <c r="AH166" s="160" t="s">
        <v>25</v>
      </c>
      <c r="AI166" s="175">
        <v>44998</v>
      </c>
      <c r="AJ166" s="174"/>
      <c r="AK166" s="174"/>
      <c r="AL166" s="155">
        <v>0</v>
      </c>
      <c r="AM166" s="155">
        <v>0</v>
      </c>
      <c r="AN166" s="155">
        <v>0</v>
      </c>
      <c r="AO166" s="155">
        <v>0</v>
      </c>
      <c r="AP166" s="155">
        <v>0</v>
      </c>
      <c r="AQ166" s="155">
        <v>0</v>
      </c>
      <c r="AR166" s="155">
        <v>0</v>
      </c>
      <c r="AS166" s="155">
        <v>31292992</v>
      </c>
      <c r="AT166" s="203">
        <f t="shared" si="21"/>
        <v>31292992</v>
      </c>
      <c r="AU166" s="203">
        <f t="shared" si="22"/>
        <v>0</v>
      </c>
      <c r="AV166" s="203">
        <f t="shared" si="23"/>
        <v>14500743</v>
      </c>
    </row>
    <row r="167" spans="1:48" s="195" customFormat="1" ht="16.5" x14ac:dyDescent="0.3">
      <c r="A167" s="189">
        <v>901118808</v>
      </c>
      <c r="B167" s="192" t="s">
        <v>350</v>
      </c>
      <c r="C167" s="193">
        <v>44909</v>
      </c>
      <c r="D167" s="194">
        <v>44774</v>
      </c>
      <c r="E167" s="194">
        <v>44865</v>
      </c>
      <c r="F167" s="156">
        <v>39811366</v>
      </c>
      <c r="G167" s="157">
        <v>0</v>
      </c>
      <c r="H167" s="157">
        <v>0</v>
      </c>
      <c r="I167" s="157">
        <v>0</v>
      </c>
      <c r="J167" s="158">
        <v>33545596</v>
      </c>
      <c r="K167" s="158">
        <v>0</v>
      </c>
      <c r="L167" s="158">
        <v>0</v>
      </c>
      <c r="M167" s="158">
        <v>0</v>
      </c>
      <c r="N167" s="158">
        <v>0</v>
      </c>
      <c r="O167" s="158">
        <v>0</v>
      </c>
      <c r="P167" s="158">
        <v>0</v>
      </c>
      <c r="Q167" s="157">
        <v>5092625</v>
      </c>
      <c r="R167" s="158">
        <v>0</v>
      </c>
      <c r="S167" s="159">
        <v>0</v>
      </c>
      <c r="T167" s="158">
        <v>0</v>
      </c>
      <c r="U167" s="158">
        <v>0</v>
      </c>
      <c r="V167" s="158">
        <v>0</v>
      </c>
      <c r="W167" s="158">
        <v>1173145</v>
      </c>
      <c r="X167" s="155">
        <f t="shared" si="18"/>
        <v>0</v>
      </c>
      <c r="Y167" s="158">
        <v>0</v>
      </c>
      <c r="Z167" s="158">
        <v>0</v>
      </c>
      <c r="AA167" s="157">
        <f t="shared" si="19"/>
        <v>0</v>
      </c>
      <c r="AB167" s="155">
        <f t="shared" si="20"/>
        <v>39811366</v>
      </c>
      <c r="AC167" s="167" t="s">
        <v>19</v>
      </c>
      <c r="AD167" s="161">
        <v>8216</v>
      </c>
      <c r="AE167" s="174" t="s">
        <v>114</v>
      </c>
      <c r="AF167" s="174">
        <v>2</v>
      </c>
      <c r="AG167" s="189" t="s">
        <v>71</v>
      </c>
      <c r="AH167" s="160" t="s">
        <v>25</v>
      </c>
      <c r="AI167" s="175">
        <v>44999</v>
      </c>
      <c r="AJ167" s="174"/>
      <c r="AK167" s="174"/>
      <c r="AL167" s="155">
        <v>0</v>
      </c>
      <c r="AM167" s="155">
        <v>0</v>
      </c>
      <c r="AN167" s="155">
        <v>0</v>
      </c>
      <c r="AO167" s="155">
        <v>0</v>
      </c>
      <c r="AP167" s="155">
        <v>0</v>
      </c>
      <c r="AQ167" s="155">
        <v>0</v>
      </c>
      <c r="AR167" s="155">
        <v>33545596</v>
      </c>
      <c r="AS167" s="155">
        <v>0</v>
      </c>
      <c r="AT167" s="203">
        <f t="shared" si="21"/>
        <v>38638221</v>
      </c>
      <c r="AU167" s="203">
        <f t="shared" si="22"/>
        <v>0</v>
      </c>
      <c r="AV167" s="203">
        <f t="shared" si="23"/>
        <v>0</v>
      </c>
    </row>
    <row r="168" spans="1:48" s="195" customFormat="1" ht="16.5" x14ac:dyDescent="0.3">
      <c r="A168" s="189">
        <v>826002687</v>
      </c>
      <c r="B168" s="192" t="s">
        <v>351</v>
      </c>
      <c r="C168" s="193">
        <v>44909</v>
      </c>
      <c r="D168" s="194">
        <v>44621</v>
      </c>
      <c r="E168" s="194">
        <v>44895</v>
      </c>
      <c r="F168" s="156">
        <v>794600</v>
      </c>
      <c r="G168" s="157">
        <v>0</v>
      </c>
      <c r="H168" s="157">
        <v>0</v>
      </c>
      <c r="I168" s="157">
        <v>0</v>
      </c>
      <c r="J168" s="158">
        <v>0</v>
      </c>
      <c r="K168" s="158">
        <v>0</v>
      </c>
      <c r="L168" s="158">
        <v>0</v>
      </c>
      <c r="M168" s="158">
        <v>0</v>
      </c>
      <c r="N168" s="158">
        <v>0</v>
      </c>
      <c r="O168" s="158">
        <v>0</v>
      </c>
      <c r="P168" s="158">
        <v>0</v>
      </c>
      <c r="Q168" s="157">
        <v>462200</v>
      </c>
      <c r="R168" s="158">
        <v>0</v>
      </c>
      <c r="S168" s="159">
        <v>0</v>
      </c>
      <c r="T168" s="158">
        <v>167100</v>
      </c>
      <c r="U168" s="158">
        <v>0</v>
      </c>
      <c r="V168" s="158">
        <v>0</v>
      </c>
      <c r="W168" s="158">
        <v>165300</v>
      </c>
      <c r="X168" s="155">
        <f t="shared" si="18"/>
        <v>0</v>
      </c>
      <c r="Y168" s="158">
        <v>0</v>
      </c>
      <c r="Z168" s="158">
        <v>0</v>
      </c>
      <c r="AA168" s="157">
        <f t="shared" si="19"/>
        <v>0</v>
      </c>
      <c r="AB168" s="155">
        <f t="shared" si="20"/>
        <v>794600</v>
      </c>
      <c r="AC168" s="167" t="s">
        <v>19</v>
      </c>
      <c r="AD168" s="161">
        <v>8217</v>
      </c>
      <c r="AE168" s="174" t="s">
        <v>114</v>
      </c>
      <c r="AF168" s="174">
        <v>2</v>
      </c>
      <c r="AG168" s="189" t="s">
        <v>71</v>
      </c>
      <c r="AH168" s="160" t="s">
        <v>25</v>
      </c>
      <c r="AI168" s="175">
        <v>44999</v>
      </c>
      <c r="AJ168" s="174"/>
      <c r="AK168" s="174"/>
      <c r="AL168" s="155">
        <v>0</v>
      </c>
      <c r="AM168" s="155">
        <v>0</v>
      </c>
      <c r="AN168" s="155">
        <v>0</v>
      </c>
      <c r="AO168" s="155">
        <v>0</v>
      </c>
      <c r="AP168" s="155">
        <v>0</v>
      </c>
      <c r="AQ168" s="155">
        <v>0</v>
      </c>
      <c r="AR168" s="155">
        <v>0</v>
      </c>
      <c r="AS168" s="155">
        <v>0</v>
      </c>
      <c r="AT168" s="203">
        <f t="shared" si="21"/>
        <v>462200</v>
      </c>
      <c r="AU168" s="203">
        <f t="shared" si="22"/>
        <v>0</v>
      </c>
      <c r="AV168" s="203">
        <f t="shared" si="23"/>
        <v>0</v>
      </c>
    </row>
    <row r="169" spans="1:48" s="195" customFormat="1" ht="16.5" x14ac:dyDescent="0.3">
      <c r="A169" s="189">
        <v>890706833</v>
      </c>
      <c r="B169" s="192" t="s">
        <v>116</v>
      </c>
      <c r="C169" s="193">
        <v>44909</v>
      </c>
      <c r="D169" s="194">
        <v>43160</v>
      </c>
      <c r="E169" s="194">
        <v>44895</v>
      </c>
      <c r="F169" s="156">
        <v>2438838256</v>
      </c>
      <c r="G169" s="157">
        <v>104134904</v>
      </c>
      <c r="H169" s="157">
        <v>0</v>
      </c>
      <c r="I169" s="157">
        <v>0</v>
      </c>
      <c r="J169" s="158">
        <v>695584285</v>
      </c>
      <c r="K169" s="158">
        <v>30576</v>
      </c>
      <c r="L169" s="158">
        <v>1124432</v>
      </c>
      <c r="M169" s="158">
        <v>23743437</v>
      </c>
      <c r="N169" s="158">
        <v>2865028</v>
      </c>
      <c r="O169" s="158">
        <v>0</v>
      </c>
      <c r="P169" s="158">
        <v>0</v>
      </c>
      <c r="Q169" s="157">
        <v>759567210</v>
      </c>
      <c r="R169" s="158">
        <v>0</v>
      </c>
      <c r="S169" s="159">
        <v>27148301</v>
      </c>
      <c r="T169" s="158">
        <v>6241795</v>
      </c>
      <c r="U169" s="158">
        <v>0</v>
      </c>
      <c r="V169" s="158">
        <v>6979587</v>
      </c>
      <c r="W169" s="158">
        <v>811418701</v>
      </c>
      <c r="X169" s="155">
        <f t="shared" si="18"/>
        <v>0</v>
      </c>
      <c r="Y169" s="158">
        <v>0</v>
      </c>
      <c r="Z169" s="158">
        <v>0</v>
      </c>
      <c r="AA169" s="157">
        <f t="shared" si="19"/>
        <v>0</v>
      </c>
      <c r="AB169" s="155">
        <f t="shared" si="20"/>
        <v>2438838256</v>
      </c>
      <c r="AC169" s="167" t="s">
        <v>56</v>
      </c>
      <c r="AD169" s="161">
        <v>8232</v>
      </c>
      <c r="AE169" s="174" t="s">
        <v>114</v>
      </c>
      <c r="AF169" s="174">
        <v>2</v>
      </c>
      <c r="AG169" s="189" t="s">
        <v>71</v>
      </c>
      <c r="AH169" s="160" t="s">
        <v>25</v>
      </c>
      <c r="AI169" s="175">
        <v>44999</v>
      </c>
      <c r="AJ169" s="174"/>
      <c r="AK169" s="174"/>
      <c r="AL169" s="155">
        <v>0</v>
      </c>
      <c r="AM169" s="155">
        <v>0</v>
      </c>
      <c r="AN169" s="155">
        <v>0</v>
      </c>
      <c r="AO169" s="155">
        <v>0</v>
      </c>
      <c r="AP169" s="155">
        <v>0</v>
      </c>
      <c r="AQ169" s="155">
        <v>257813367</v>
      </c>
      <c r="AR169" s="155">
        <v>360853417</v>
      </c>
      <c r="AS169" s="155">
        <v>181052403.81999999</v>
      </c>
      <c r="AT169" s="203">
        <f t="shared" si="21"/>
        <v>1559286399</v>
      </c>
      <c r="AU169" s="203">
        <f t="shared" si="22"/>
        <v>27763473</v>
      </c>
      <c r="AV169" s="203">
        <f t="shared" si="23"/>
        <v>27148301</v>
      </c>
    </row>
    <row r="170" spans="1:48" s="195" customFormat="1" ht="16.5" x14ac:dyDescent="0.3">
      <c r="A170" s="189">
        <v>830041883</v>
      </c>
      <c r="B170" s="192" t="s">
        <v>352</v>
      </c>
      <c r="C170" s="193">
        <v>44912</v>
      </c>
      <c r="D170" s="194">
        <v>44652</v>
      </c>
      <c r="E170" s="194">
        <v>44895</v>
      </c>
      <c r="F170" s="156">
        <v>279197891</v>
      </c>
      <c r="G170" s="157">
        <v>0</v>
      </c>
      <c r="H170" s="157">
        <v>0</v>
      </c>
      <c r="I170" s="157">
        <v>0</v>
      </c>
      <c r="J170" s="158">
        <v>160365207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7">
        <v>735800</v>
      </c>
      <c r="R170" s="158">
        <v>0</v>
      </c>
      <c r="S170" s="159">
        <v>81338385</v>
      </c>
      <c r="T170" s="158">
        <v>24682600</v>
      </c>
      <c r="U170" s="158">
        <v>0</v>
      </c>
      <c r="V170" s="158">
        <v>225300</v>
      </c>
      <c r="W170" s="158">
        <v>11850599</v>
      </c>
      <c r="X170" s="155">
        <f t="shared" si="18"/>
        <v>0</v>
      </c>
      <c r="Y170" s="158">
        <v>0</v>
      </c>
      <c r="Z170" s="158">
        <v>0</v>
      </c>
      <c r="AA170" s="157">
        <f t="shared" si="19"/>
        <v>0</v>
      </c>
      <c r="AB170" s="155">
        <f t="shared" si="20"/>
        <v>279197891</v>
      </c>
      <c r="AC170" s="167" t="s">
        <v>19</v>
      </c>
      <c r="AD170" s="161">
        <v>8299</v>
      </c>
      <c r="AE170" s="174" t="s">
        <v>114</v>
      </c>
      <c r="AF170" s="174">
        <v>2</v>
      </c>
      <c r="AG170" s="189" t="s">
        <v>71</v>
      </c>
      <c r="AH170" s="160" t="s">
        <v>25</v>
      </c>
      <c r="AI170" s="175">
        <v>45002</v>
      </c>
      <c r="AJ170" s="174"/>
      <c r="AK170" s="174"/>
      <c r="AL170" s="155">
        <v>0</v>
      </c>
      <c r="AM170" s="155">
        <v>0</v>
      </c>
      <c r="AN170" s="155">
        <v>0</v>
      </c>
      <c r="AO170" s="155">
        <v>0</v>
      </c>
      <c r="AP170" s="155">
        <v>0</v>
      </c>
      <c r="AQ170" s="155">
        <v>58267432</v>
      </c>
      <c r="AR170" s="155">
        <v>56318400</v>
      </c>
      <c r="AS170" s="155">
        <v>45779175.450000003</v>
      </c>
      <c r="AT170" s="203">
        <f t="shared" si="21"/>
        <v>161101007</v>
      </c>
      <c r="AU170" s="203">
        <f t="shared" si="22"/>
        <v>0</v>
      </c>
      <c r="AV170" s="203">
        <f t="shared" si="23"/>
        <v>81338385</v>
      </c>
    </row>
    <row r="171" spans="1:48" s="195" customFormat="1" ht="16.5" x14ac:dyDescent="0.3">
      <c r="A171" s="189">
        <v>805017681</v>
      </c>
      <c r="B171" s="192" t="s">
        <v>353</v>
      </c>
      <c r="C171" s="193">
        <v>44912</v>
      </c>
      <c r="D171" s="194">
        <v>44470</v>
      </c>
      <c r="E171" s="194">
        <v>44895</v>
      </c>
      <c r="F171" s="156">
        <v>75369033</v>
      </c>
      <c r="G171" s="157">
        <v>0</v>
      </c>
      <c r="H171" s="157">
        <v>0</v>
      </c>
      <c r="I171" s="157">
        <v>0</v>
      </c>
      <c r="J171" s="158">
        <v>52241557</v>
      </c>
      <c r="K171" s="158">
        <v>0</v>
      </c>
      <c r="L171" s="158">
        <v>0</v>
      </c>
      <c r="M171" s="158">
        <v>0</v>
      </c>
      <c r="N171" s="158">
        <v>0</v>
      </c>
      <c r="O171" s="158">
        <v>0</v>
      </c>
      <c r="P171" s="158">
        <v>0</v>
      </c>
      <c r="Q171" s="157">
        <v>4393463</v>
      </c>
      <c r="R171" s="158">
        <v>0</v>
      </c>
      <c r="S171" s="159">
        <v>0</v>
      </c>
      <c r="T171" s="158">
        <v>3963379</v>
      </c>
      <c r="U171" s="158">
        <v>0</v>
      </c>
      <c r="V171" s="158">
        <v>0</v>
      </c>
      <c r="W171" s="158">
        <v>14770634</v>
      </c>
      <c r="X171" s="155">
        <f t="shared" si="18"/>
        <v>0</v>
      </c>
      <c r="Y171" s="158">
        <v>0</v>
      </c>
      <c r="Z171" s="158">
        <v>0</v>
      </c>
      <c r="AA171" s="157">
        <f t="shared" si="19"/>
        <v>0</v>
      </c>
      <c r="AB171" s="155">
        <f t="shared" si="20"/>
        <v>75369033</v>
      </c>
      <c r="AC171" s="167" t="s">
        <v>19</v>
      </c>
      <c r="AD171" s="161">
        <v>8302</v>
      </c>
      <c r="AE171" s="174" t="s">
        <v>114</v>
      </c>
      <c r="AF171" s="174">
        <v>2</v>
      </c>
      <c r="AG171" s="189" t="s">
        <v>71</v>
      </c>
      <c r="AH171" s="160" t="s">
        <v>25</v>
      </c>
      <c r="AI171" s="175">
        <v>45002</v>
      </c>
      <c r="AJ171" s="174"/>
      <c r="AK171" s="174"/>
      <c r="AL171" s="155">
        <v>0</v>
      </c>
      <c r="AM171" s="155">
        <v>0</v>
      </c>
      <c r="AN171" s="155">
        <v>0</v>
      </c>
      <c r="AO171" s="155">
        <v>0</v>
      </c>
      <c r="AP171" s="155">
        <v>3096065</v>
      </c>
      <c r="AQ171" s="155">
        <v>14476739</v>
      </c>
      <c r="AR171" s="155">
        <v>16643785</v>
      </c>
      <c r="AS171" s="155">
        <v>18024968</v>
      </c>
      <c r="AT171" s="203">
        <f t="shared" si="21"/>
        <v>56635020</v>
      </c>
      <c r="AU171" s="203">
        <f t="shared" si="22"/>
        <v>0</v>
      </c>
      <c r="AV171" s="203">
        <f t="shared" si="23"/>
        <v>0</v>
      </c>
    </row>
    <row r="172" spans="1:48" s="195" customFormat="1" ht="16.5" x14ac:dyDescent="0.3">
      <c r="A172" s="189">
        <v>811042050</v>
      </c>
      <c r="B172" s="192" t="s">
        <v>354</v>
      </c>
      <c r="C172" s="193">
        <v>44912</v>
      </c>
      <c r="D172" s="194">
        <v>44501</v>
      </c>
      <c r="E172" s="194">
        <v>44895</v>
      </c>
      <c r="F172" s="156">
        <v>9907539</v>
      </c>
      <c r="G172" s="157">
        <v>0</v>
      </c>
      <c r="H172" s="157">
        <v>0</v>
      </c>
      <c r="I172" s="157">
        <v>0</v>
      </c>
      <c r="J172" s="158">
        <v>0</v>
      </c>
      <c r="K172" s="158">
        <v>0</v>
      </c>
      <c r="L172" s="158">
        <v>0</v>
      </c>
      <c r="M172" s="158">
        <v>0</v>
      </c>
      <c r="N172" s="158">
        <v>0</v>
      </c>
      <c r="O172" s="158">
        <v>0</v>
      </c>
      <c r="P172" s="158">
        <v>0</v>
      </c>
      <c r="Q172" s="157">
        <v>9793522</v>
      </c>
      <c r="R172" s="158">
        <v>0</v>
      </c>
      <c r="S172" s="159">
        <v>0</v>
      </c>
      <c r="T172" s="158">
        <v>0</v>
      </c>
      <c r="U172" s="158">
        <v>0</v>
      </c>
      <c r="V172" s="158">
        <v>0</v>
      </c>
      <c r="W172" s="158">
        <v>114017</v>
      </c>
      <c r="X172" s="155">
        <f t="shared" si="18"/>
        <v>0</v>
      </c>
      <c r="Y172" s="158">
        <v>0</v>
      </c>
      <c r="Z172" s="158">
        <v>0</v>
      </c>
      <c r="AA172" s="157">
        <f t="shared" si="19"/>
        <v>0</v>
      </c>
      <c r="AB172" s="155">
        <f t="shared" si="20"/>
        <v>9907539</v>
      </c>
      <c r="AC172" s="167" t="s">
        <v>19</v>
      </c>
      <c r="AD172" s="161">
        <v>8305</v>
      </c>
      <c r="AE172" s="174" t="s">
        <v>114</v>
      </c>
      <c r="AF172" s="174">
        <v>2</v>
      </c>
      <c r="AG172" s="189" t="s">
        <v>71</v>
      </c>
      <c r="AH172" s="160" t="s">
        <v>25</v>
      </c>
      <c r="AI172" s="175">
        <v>45002</v>
      </c>
      <c r="AJ172" s="174"/>
      <c r="AK172" s="174"/>
      <c r="AL172" s="155">
        <v>0</v>
      </c>
      <c r="AM172" s="155">
        <v>0</v>
      </c>
      <c r="AN172" s="155">
        <v>0</v>
      </c>
      <c r="AO172" s="155">
        <v>0</v>
      </c>
      <c r="AP172" s="155">
        <v>0</v>
      </c>
      <c r="AQ172" s="155">
        <v>0</v>
      </c>
      <c r="AR172" s="155">
        <v>0</v>
      </c>
      <c r="AS172" s="155">
        <v>0</v>
      </c>
      <c r="AT172" s="203">
        <f t="shared" si="21"/>
        <v>9793522</v>
      </c>
      <c r="AU172" s="203">
        <f t="shared" si="22"/>
        <v>0</v>
      </c>
      <c r="AV172" s="203">
        <f t="shared" si="23"/>
        <v>0</v>
      </c>
    </row>
    <row r="173" spans="1:48" s="195" customFormat="1" ht="16.5" x14ac:dyDescent="0.3">
      <c r="A173" s="189">
        <v>830017370</v>
      </c>
      <c r="B173" s="192" t="s">
        <v>355</v>
      </c>
      <c r="C173" s="193">
        <v>44912</v>
      </c>
      <c r="D173" s="194">
        <v>44593</v>
      </c>
      <c r="E173" s="194">
        <v>44895</v>
      </c>
      <c r="F173" s="156">
        <v>2295000</v>
      </c>
      <c r="G173" s="157">
        <v>0</v>
      </c>
      <c r="H173" s="157">
        <v>0</v>
      </c>
      <c r="I173" s="157">
        <v>0</v>
      </c>
      <c r="J173" s="158">
        <v>0</v>
      </c>
      <c r="K173" s="158">
        <v>0</v>
      </c>
      <c r="L173" s="158">
        <v>0</v>
      </c>
      <c r="M173" s="158">
        <v>0</v>
      </c>
      <c r="N173" s="158">
        <v>0</v>
      </c>
      <c r="O173" s="158">
        <v>0</v>
      </c>
      <c r="P173" s="158">
        <v>0</v>
      </c>
      <c r="Q173" s="157">
        <v>45000</v>
      </c>
      <c r="R173" s="158">
        <v>0</v>
      </c>
      <c r="S173" s="159">
        <v>0</v>
      </c>
      <c r="T173" s="158">
        <v>0</v>
      </c>
      <c r="U173" s="158">
        <v>0</v>
      </c>
      <c r="V173" s="158">
        <v>0</v>
      </c>
      <c r="W173" s="158">
        <v>2250000</v>
      </c>
      <c r="X173" s="155">
        <f t="shared" si="18"/>
        <v>0</v>
      </c>
      <c r="Y173" s="158">
        <v>0</v>
      </c>
      <c r="Z173" s="158">
        <v>0</v>
      </c>
      <c r="AA173" s="157">
        <f t="shared" si="19"/>
        <v>0</v>
      </c>
      <c r="AB173" s="155">
        <f t="shared" si="20"/>
        <v>2295000</v>
      </c>
      <c r="AC173" s="167" t="s">
        <v>19</v>
      </c>
      <c r="AD173" s="161">
        <v>8306</v>
      </c>
      <c r="AE173" s="174" t="s">
        <v>114</v>
      </c>
      <c r="AF173" s="174">
        <v>2</v>
      </c>
      <c r="AG173" s="189" t="s">
        <v>71</v>
      </c>
      <c r="AH173" s="160" t="s">
        <v>25</v>
      </c>
      <c r="AI173" s="175">
        <v>45002</v>
      </c>
      <c r="AJ173" s="174"/>
      <c r="AK173" s="174"/>
      <c r="AL173" s="155">
        <v>0</v>
      </c>
      <c r="AM173" s="155">
        <v>0</v>
      </c>
      <c r="AN173" s="155">
        <v>0</v>
      </c>
      <c r="AO173" s="155">
        <v>0</v>
      </c>
      <c r="AP173" s="155">
        <v>0</v>
      </c>
      <c r="AQ173" s="155">
        <v>0</v>
      </c>
      <c r="AR173" s="155">
        <v>0</v>
      </c>
      <c r="AS173" s="155">
        <v>0</v>
      </c>
      <c r="AT173" s="203">
        <f t="shared" si="21"/>
        <v>45000</v>
      </c>
      <c r="AU173" s="203">
        <f t="shared" si="22"/>
        <v>0</v>
      </c>
      <c r="AV173" s="203">
        <f t="shared" si="23"/>
        <v>0</v>
      </c>
    </row>
    <row r="174" spans="1:48" s="195" customFormat="1" ht="16.5" x14ac:dyDescent="0.3">
      <c r="A174" s="189">
        <v>900455833</v>
      </c>
      <c r="B174" s="192" t="s">
        <v>356</v>
      </c>
      <c r="C174" s="193">
        <v>44912</v>
      </c>
      <c r="D174" s="194">
        <v>43891</v>
      </c>
      <c r="E174" s="194">
        <v>44895</v>
      </c>
      <c r="F174" s="156">
        <v>1408724</v>
      </c>
      <c r="G174" s="157">
        <v>0</v>
      </c>
      <c r="H174" s="157">
        <v>0</v>
      </c>
      <c r="I174" s="157">
        <v>0</v>
      </c>
      <c r="J174" s="158">
        <v>0</v>
      </c>
      <c r="K174" s="158">
        <v>0</v>
      </c>
      <c r="L174" s="158">
        <v>0</v>
      </c>
      <c r="M174" s="158">
        <v>0</v>
      </c>
      <c r="N174" s="158">
        <v>0</v>
      </c>
      <c r="O174" s="158">
        <v>0</v>
      </c>
      <c r="P174" s="158">
        <v>0</v>
      </c>
      <c r="Q174" s="157">
        <v>0</v>
      </c>
      <c r="R174" s="158">
        <v>0</v>
      </c>
      <c r="S174" s="159">
        <v>59000</v>
      </c>
      <c r="T174" s="158">
        <v>490856</v>
      </c>
      <c r="U174" s="158">
        <v>0</v>
      </c>
      <c r="V174" s="158">
        <v>0</v>
      </c>
      <c r="W174" s="158">
        <v>858868</v>
      </c>
      <c r="X174" s="155">
        <f t="shared" si="18"/>
        <v>0</v>
      </c>
      <c r="Y174" s="158">
        <v>0</v>
      </c>
      <c r="Z174" s="158">
        <v>0</v>
      </c>
      <c r="AA174" s="157">
        <f t="shared" si="19"/>
        <v>0</v>
      </c>
      <c r="AB174" s="155">
        <f t="shared" si="20"/>
        <v>1408724</v>
      </c>
      <c r="AC174" s="167" t="s">
        <v>19</v>
      </c>
      <c r="AD174" s="161">
        <v>8308</v>
      </c>
      <c r="AE174" s="174" t="s">
        <v>114</v>
      </c>
      <c r="AF174" s="174">
        <v>2</v>
      </c>
      <c r="AG174" s="189" t="s">
        <v>71</v>
      </c>
      <c r="AH174" s="160" t="s">
        <v>25</v>
      </c>
      <c r="AI174" s="175">
        <v>45002</v>
      </c>
      <c r="AJ174" s="174"/>
      <c r="AK174" s="174"/>
      <c r="AL174" s="155">
        <v>0</v>
      </c>
      <c r="AM174" s="155">
        <v>0</v>
      </c>
      <c r="AN174" s="155">
        <v>0</v>
      </c>
      <c r="AO174" s="155">
        <v>0</v>
      </c>
      <c r="AP174" s="155">
        <v>0</v>
      </c>
      <c r="AQ174" s="155">
        <v>0</v>
      </c>
      <c r="AR174" s="155">
        <v>0</v>
      </c>
      <c r="AS174" s="155">
        <v>0</v>
      </c>
      <c r="AT174" s="203">
        <f t="shared" si="21"/>
        <v>0</v>
      </c>
      <c r="AU174" s="203">
        <f t="shared" si="22"/>
        <v>0</v>
      </c>
      <c r="AV174" s="203">
        <f t="shared" si="23"/>
        <v>59000</v>
      </c>
    </row>
    <row r="175" spans="1:48" s="195" customFormat="1" ht="16.5" x14ac:dyDescent="0.3">
      <c r="A175" s="189">
        <v>802016357</v>
      </c>
      <c r="B175" s="192" t="s">
        <v>357</v>
      </c>
      <c r="C175" s="193">
        <v>44912</v>
      </c>
      <c r="D175" s="194">
        <v>44562</v>
      </c>
      <c r="E175" s="194">
        <v>44895</v>
      </c>
      <c r="F175" s="156">
        <v>5711178</v>
      </c>
      <c r="G175" s="157">
        <v>0</v>
      </c>
      <c r="H175" s="157">
        <v>0</v>
      </c>
      <c r="I175" s="157">
        <v>0</v>
      </c>
      <c r="J175" s="158">
        <v>0</v>
      </c>
      <c r="K175" s="158">
        <v>0</v>
      </c>
      <c r="L175" s="158">
        <v>0</v>
      </c>
      <c r="M175" s="158">
        <v>586354</v>
      </c>
      <c r="N175" s="158">
        <v>44100</v>
      </c>
      <c r="O175" s="158">
        <v>0</v>
      </c>
      <c r="P175" s="158">
        <v>0</v>
      </c>
      <c r="Q175" s="157">
        <v>5079824</v>
      </c>
      <c r="R175" s="158">
        <v>0</v>
      </c>
      <c r="S175" s="159">
        <v>0</v>
      </c>
      <c r="T175" s="158">
        <v>0</v>
      </c>
      <c r="U175" s="158">
        <v>0</v>
      </c>
      <c r="V175" s="158">
        <v>0</v>
      </c>
      <c r="W175" s="158">
        <v>900</v>
      </c>
      <c r="X175" s="155">
        <f t="shared" si="18"/>
        <v>0</v>
      </c>
      <c r="Y175" s="158">
        <v>0</v>
      </c>
      <c r="Z175" s="158">
        <v>0</v>
      </c>
      <c r="AA175" s="157">
        <f t="shared" si="19"/>
        <v>0</v>
      </c>
      <c r="AB175" s="155">
        <f t="shared" si="20"/>
        <v>5711178</v>
      </c>
      <c r="AC175" s="167" t="s">
        <v>19</v>
      </c>
      <c r="AD175" s="161">
        <v>8309</v>
      </c>
      <c r="AE175" s="174" t="s">
        <v>114</v>
      </c>
      <c r="AF175" s="174">
        <v>2</v>
      </c>
      <c r="AG175" s="189" t="s">
        <v>71</v>
      </c>
      <c r="AH175" s="160" t="s">
        <v>25</v>
      </c>
      <c r="AI175" s="175">
        <v>45002</v>
      </c>
      <c r="AJ175" s="174"/>
      <c r="AK175" s="174"/>
      <c r="AL175" s="155">
        <v>0</v>
      </c>
      <c r="AM175" s="155">
        <v>0</v>
      </c>
      <c r="AN175" s="155">
        <v>0</v>
      </c>
      <c r="AO175" s="155">
        <v>0</v>
      </c>
      <c r="AP175" s="155">
        <v>0</v>
      </c>
      <c r="AQ175" s="155">
        <v>0</v>
      </c>
      <c r="AR175" s="155">
        <v>0</v>
      </c>
      <c r="AS175" s="155">
        <v>0</v>
      </c>
      <c r="AT175" s="203">
        <f t="shared" si="21"/>
        <v>5079824</v>
      </c>
      <c r="AU175" s="203">
        <f t="shared" si="22"/>
        <v>630454</v>
      </c>
      <c r="AV175" s="203">
        <f t="shared" si="23"/>
        <v>0</v>
      </c>
    </row>
    <row r="176" spans="1:48" s="195" customFormat="1" ht="16.5" x14ac:dyDescent="0.3">
      <c r="A176" s="189">
        <v>804015920</v>
      </c>
      <c r="B176" s="192" t="s">
        <v>358</v>
      </c>
      <c r="C176" s="193">
        <v>44912</v>
      </c>
      <c r="D176" s="194">
        <v>44713</v>
      </c>
      <c r="E176" s="194">
        <v>44895</v>
      </c>
      <c r="F176" s="156">
        <v>4501123</v>
      </c>
      <c r="G176" s="157">
        <v>0</v>
      </c>
      <c r="H176" s="157">
        <v>0</v>
      </c>
      <c r="I176" s="157">
        <v>0</v>
      </c>
      <c r="J176" s="158">
        <v>235414</v>
      </c>
      <c r="K176" s="158">
        <v>99423</v>
      </c>
      <c r="L176" s="158">
        <v>6092</v>
      </c>
      <c r="M176" s="158">
        <v>0</v>
      </c>
      <c r="N176" s="158">
        <v>0</v>
      </c>
      <c r="O176" s="158">
        <v>0</v>
      </c>
      <c r="P176" s="158">
        <v>0</v>
      </c>
      <c r="Q176" s="157">
        <v>0</v>
      </c>
      <c r="R176" s="158">
        <v>0</v>
      </c>
      <c r="S176" s="159">
        <v>409796</v>
      </c>
      <c r="T176" s="158">
        <v>19200</v>
      </c>
      <c r="U176" s="158">
        <v>0</v>
      </c>
      <c r="V176" s="158">
        <v>2619942</v>
      </c>
      <c r="W176" s="158">
        <v>1111256</v>
      </c>
      <c r="X176" s="155">
        <f t="shared" si="18"/>
        <v>0</v>
      </c>
      <c r="Y176" s="158">
        <v>0</v>
      </c>
      <c r="Z176" s="158">
        <v>0</v>
      </c>
      <c r="AA176" s="157">
        <f t="shared" si="19"/>
        <v>0</v>
      </c>
      <c r="AB176" s="155">
        <f t="shared" si="20"/>
        <v>4501123</v>
      </c>
      <c r="AC176" s="167" t="s">
        <v>56</v>
      </c>
      <c r="AD176" s="161">
        <v>8310</v>
      </c>
      <c r="AE176" s="174" t="s">
        <v>114</v>
      </c>
      <c r="AF176" s="174">
        <v>2</v>
      </c>
      <c r="AG176" s="189" t="s">
        <v>71</v>
      </c>
      <c r="AH176" s="160" t="s">
        <v>25</v>
      </c>
      <c r="AI176" s="175">
        <v>45002</v>
      </c>
      <c r="AJ176" s="174"/>
      <c r="AK176" s="174"/>
      <c r="AL176" s="155">
        <v>0</v>
      </c>
      <c r="AM176" s="155">
        <v>0</v>
      </c>
      <c r="AN176" s="155">
        <v>0</v>
      </c>
      <c r="AO176" s="155">
        <v>0</v>
      </c>
      <c r="AP176" s="155">
        <v>0</v>
      </c>
      <c r="AQ176" s="155">
        <v>65700</v>
      </c>
      <c r="AR176" s="155">
        <v>0</v>
      </c>
      <c r="AS176" s="155">
        <v>169713.91999999998</v>
      </c>
      <c r="AT176" s="203">
        <f t="shared" si="21"/>
        <v>235414</v>
      </c>
      <c r="AU176" s="203">
        <f t="shared" si="22"/>
        <v>105515</v>
      </c>
      <c r="AV176" s="203">
        <f t="shared" si="23"/>
        <v>409796</v>
      </c>
    </row>
    <row r="177" spans="1:48" s="195" customFormat="1" ht="16.5" x14ac:dyDescent="0.3">
      <c r="A177" s="189">
        <v>32632313</v>
      </c>
      <c r="B177" s="192" t="s">
        <v>359</v>
      </c>
      <c r="C177" s="193">
        <v>44912</v>
      </c>
      <c r="D177" s="194">
        <v>44866</v>
      </c>
      <c r="E177" s="194">
        <v>44895</v>
      </c>
      <c r="F177" s="156">
        <v>2708096</v>
      </c>
      <c r="G177" s="157">
        <v>0</v>
      </c>
      <c r="H177" s="157">
        <v>0</v>
      </c>
      <c r="I177" s="157">
        <v>0</v>
      </c>
      <c r="J177" s="158">
        <v>0</v>
      </c>
      <c r="K177" s="158">
        <v>0</v>
      </c>
      <c r="L177" s="158">
        <v>0</v>
      </c>
      <c r="M177" s="158">
        <v>0</v>
      </c>
      <c r="N177" s="158">
        <v>0</v>
      </c>
      <c r="O177" s="158">
        <v>0</v>
      </c>
      <c r="P177" s="158">
        <v>0</v>
      </c>
      <c r="Q177" s="157">
        <v>2708096</v>
      </c>
      <c r="R177" s="158">
        <v>0</v>
      </c>
      <c r="S177" s="159">
        <v>0</v>
      </c>
      <c r="T177" s="158">
        <v>0</v>
      </c>
      <c r="U177" s="158">
        <v>0</v>
      </c>
      <c r="V177" s="158">
        <v>0</v>
      </c>
      <c r="W177" s="158">
        <v>0</v>
      </c>
      <c r="X177" s="155">
        <f t="shared" si="18"/>
        <v>0</v>
      </c>
      <c r="Y177" s="158">
        <v>0</v>
      </c>
      <c r="Z177" s="158">
        <v>0</v>
      </c>
      <c r="AA177" s="157">
        <f t="shared" si="19"/>
        <v>0</v>
      </c>
      <c r="AB177" s="155">
        <f t="shared" si="20"/>
        <v>2708096</v>
      </c>
      <c r="AC177" s="167" t="s">
        <v>58</v>
      </c>
      <c r="AD177" s="161">
        <v>8311</v>
      </c>
      <c r="AE177" s="174" t="s">
        <v>114</v>
      </c>
      <c r="AF177" s="174">
        <v>2</v>
      </c>
      <c r="AG177" s="189" t="s">
        <v>71</v>
      </c>
      <c r="AH177" s="160" t="s">
        <v>25</v>
      </c>
      <c r="AI177" s="175">
        <v>45002</v>
      </c>
      <c r="AJ177" s="174"/>
      <c r="AK177" s="174"/>
      <c r="AL177" s="155">
        <v>0</v>
      </c>
      <c r="AM177" s="155">
        <v>0</v>
      </c>
      <c r="AN177" s="155">
        <v>0</v>
      </c>
      <c r="AO177" s="155">
        <v>0</v>
      </c>
      <c r="AP177" s="155">
        <v>0</v>
      </c>
      <c r="AQ177" s="155">
        <v>0</v>
      </c>
      <c r="AR177" s="155">
        <v>0</v>
      </c>
      <c r="AS177" s="155">
        <v>0</v>
      </c>
      <c r="AT177" s="203">
        <f t="shared" si="21"/>
        <v>2708096</v>
      </c>
      <c r="AU177" s="203">
        <f t="shared" si="22"/>
        <v>0</v>
      </c>
      <c r="AV177" s="203">
        <f t="shared" si="23"/>
        <v>0</v>
      </c>
    </row>
    <row r="178" spans="1:48" s="195" customFormat="1" ht="16.5" x14ac:dyDescent="0.3">
      <c r="A178" s="189">
        <v>900260832</v>
      </c>
      <c r="B178" s="192" t="s">
        <v>360</v>
      </c>
      <c r="C178" s="193">
        <v>44913</v>
      </c>
      <c r="D178" s="194">
        <v>44835</v>
      </c>
      <c r="E178" s="194">
        <v>44895</v>
      </c>
      <c r="F178" s="156">
        <v>38583500</v>
      </c>
      <c r="G178" s="157">
        <v>0</v>
      </c>
      <c r="H178" s="157">
        <v>0</v>
      </c>
      <c r="I178" s="157">
        <v>0</v>
      </c>
      <c r="J178" s="158">
        <v>33397230</v>
      </c>
      <c r="K178" s="158">
        <v>0</v>
      </c>
      <c r="L178" s="158">
        <v>0</v>
      </c>
      <c r="M178" s="158">
        <v>0</v>
      </c>
      <c r="N178" s="158">
        <v>0</v>
      </c>
      <c r="O178" s="158">
        <v>0</v>
      </c>
      <c r="P178" s="158">
        <v>0</v>
      </c>
      <c r="Q178" s="157">
        <v>0</v>
      </c>
      <c r="R178" s="158">
        <v>0</v>
      </c>
      <c r="S178" s="159">
        <v>0</v>
      </c>
      <c r="T178" s="158">
        <v>0</v>
      </c>
      <c r="U178" s="158">
        <v>0</v>
      </c>
      <c r="V178" s="158">
        <v>0</v>
      </c>
      <c r="W178" s="158">
        <v>5186270</v>
      </c>
      <c r="X178" s="155">
        <f t="shared" si="18"/>
        <v>0</v>
      </c>
      <c r="Y178" s="158">
        <v>0</v>
      </c>
      <c r="Z178" s="158">
        <v>0</v>
      </c>
      <c r="AA178" s="157">
        <f t="shared" si="19"/>
        <v>0</v>
      </c>
      <c r="AB178" s="155">
        <f t="shared" si="20"/>
        <v>38583500</v>
      </c>
      <c r="AC178" s="167" t="s">
        <v>19</v>
      </c>
      <c r="AD178" s="161">
        <v>8316</v>
      </c>
      <c r="AE178" s="174" t="s">
        <v>114</v>
      </c>
      <c r="AF178" s="174">
        <v>2</v>
      </c>
      <c r="AG178" s="189" t="s">
        <v>71</v>
      </c>
      <c r="AH178" s="160" t="s">
        <v>25</v>
      </c>
      <c r="AI178" s="175">
        <v>45003</v>
      </c>
      <c r="AJ178" s="174"/>
      <c r="AK178" s="174"/>
      <c r="AL178" s="155">
        <v>0</v>
      </c>
      <c r="AM178" s="155">
        <v>0</v>
      </c>
      <c r="AN178" s="155">
        <v>0</v>
      </c>
      <c r="AO178" s="155">
        <v>0</v>
      </c>
      <c r="AP178" s="155">
        <v>0</v>
      </c>
      <c r="AQ178" s="155">
        <v>0</v>
      </c>
      <c r="AR178" s="155">
        <v>0</v>
      </c>
      <c r="AS178" s="155">
        <v>33397230</v>
      </c>
      <c r="AT178" s="203">
        <f t="shared" si="21"/>
        <v>33397230</v>
      </c>
      <c r="AU178" s="203">
        <f t="shared" si="22"/>
        <v>0</v>
      </c>
      <c r="AV178" s="203">
        <f t="shared" si="23"/>
        <v>0</v>
      </c>
    </row>
    <row r="179" spans="1:48" customFormat="1" ht="15" x14ac:dyDescent="0.25">
      <c r="A179" s="189">
        <v>890102768</v>
      </c>
      <c r="B179" s="174" t="s">
        <v>113</v>
      </c>
      <c r="C179" s="196">
        <v>44910</v>
      </c>
      <c r="D179" s="196">
        <v>41791</v>
      </c>
      <c r="E179" s="196">
        <v>44895</v>
      </c>
      <c r="F179" s="155">
        <v>15661053657.200001</v>
      </c>
      <c r="G179" s="155">
        <v>62177629</v>
      </c>
      <c r="H179" s="155">
        <v>0</v>
      </c>
      <c r="I179" s="155">
        <v>0</v>
      </c>
      <c r="J179" s="155">
        <v>6757946453.9899998</v>
      </c>
      <c r="K179" s="155">
        <v>92311511</v>
      </c>
      <c r="L179" s="155">
        <v>628905921.75</v>
      </c>
      <c r="M179" s="155">
        <v>1124297293.8</v>
      </c>
      <c r="N179" s="155">
        <v>1221067503</v>
      </c>
      <c r="O179" s="155">
        <v>0</v>
      </c>
      <c r="P179" s="155">
        <v>0</v>
      </c>
      <c r="Q179" s="155">
        <v>1553764695</v>
      </c>
      <c r="R179" s="155">
        <v>0</v>
      </c>
      <c r="S179" s="155">
        <v>1677610433</v>
      </c>
      <c r="T179" s="155">
        <v>828696965</v>
      </c>
      <c r="U179" s="155">
        <v>5679485</v>
      </c>
      <c r="V179" s="155">
        <v>503468139.39999998</v>
      </c>
      <c r="W179" s="155">
        <v>1205127627.2600021</v>
      </c>
      <c r="X179" s="155">
        <f t="shared" si="18"/>
        <v>0</v>
      </c>
      <c r="Y179" s="155">
        <v>0</v>
      </c>
      <c r="Z179" s="155">
        <v>432919273</v>
      </c>
      <c r="AA179" s="155">
        <f>+Y179+Z179</f>
        <v>432919273</v>
      </c>
      <c r="AB179" s="155">
        <f>+F179-AA179</f>
        <v>15228134384.200001</v>
      </c>
      <c r="AC179" s="167" t="s">
        <v>55</v>
      </c>
      <c r="AD179" s="197">
        <v>8286</v>
      </c>
      <c r="AE179" s="155" t="s">
        <v>102</v>
      </c>
      <c r="AF179" s="155">
        <v>2</v>
      </c>
      <c r="AG179" s="198" t="s">
        <v>71</v>
      </c>
      <c r="AH179" s="155" t="s">
        <v>25</v>
      </c>
      <c r="AI179" s="199">
        <v>45000</v>
      </c>
      <c r="AJ179" s="198" t="s">
        <v>61</v>
      </c>
      <c r="AK179" s="155"/>
      <c r="AL179" s="155">
        <v>0</v>
      </c>
      <c r="AM179" s="155">
        <v>0</v>
      </c>
      <c r="AN179" s="155">
        <v>0</v>
      </c>
      <c r="AO179" s="155">
        <v>0</v>
      </c>
      <c r="AP179" s="155">
        <v>43643943</v>
      </c>
      <c r="AQ179" s="155">
        <v>972933204</v>
      </c>
      <c r="AR179" s="155">
        <v>1177590805</v>
      </c>
      <c r="AS179" s="155">
        <v>4563778501.9899998</v>
      </c>
      <c r="AT179" s="203">
        <f t="shared" si="21"/>
        <v>8373888777.9899998</v>
      </c>
      <c r="AU179" s="203">
        <f t="shared" si="22"/>
        <v>3066582229.5500002</v>
      </c>
      <c r="AV179" s="203">
        <f t="shared" si="23"/>
        <v>1677610433</v>
      </c>
    </row>
    <row r="180" spans="1:48" customFormat="1" ht="15" x14ac:dyDescent="0.25">
      <c r="A180" s="189">
        <v>900718172</v>
      </c>
      <c r="B180" s="174" t="s">
        <v>361</v>
      </c>
      <c r="C180" s="196">
        <v>44914</v>
      </c>
      <c r="D180" s="196">
        <v>42979</v>
      </c>
      <c r="E180" s="196">
        <v>44865</v>
      </c>
      <c r="F180" s="155">
        <v>8680390882.1000004</v>
      </c>
      <c r="G180" s="155">
        <v>8509421.790000001</v>
      </c>
      <c r="H180" s="155">
        <v>0</v>
      </c>
      <c r="I180" s="155">
        <v>0</v>
      </c>
      <c r="J180" s="155">
        <v>1925100777.45</v>
      </c>
      <c r="K180" s="155">
        <v>0</v>
      </c>
      <c r="L180" s="155">
        <v>105128451.95999999</v>
      </c>
      <c r="M180" s="155">
        <v>255244915.03999999</v>
      </c>
      <c r="N180" s="155">
        <v>168936</v>
      </c>
      <c r="O180" s="155">
        <v>0</v>
      </c>
      <c r="P180" s="155">
        <v>0</v>
      </c>
      <c r="Q180" s="155">
        <v>932065168</v>
      </c>
      <c r="R180" s="155">
        <v>0</v>
      </c>
      <c r="S180" s="155">
        <v>1275995656</v>
      </c>
      <c r="T180" s="155">
        <v>2165351286</v>
      </c>
      <c r="U180" s="155">
        <v>0</v>
      </c>
      <c r="V180" s="155">
        <v>196029108</v>
      </c>
      <c r="W180" s="155">
        <v>1816797161.8600006</v>
      </c>
      <c r="X180" s="155">
        <f t="shared" si="18"/>
        <v>0</v>
      </c>
      <c r="Y180" s="155">
        <v>0</v>
      </c>
      <c r="Z180" s="155">
        <v>19997378.199999999</v>
      </c>
      <c r="AA180" s="155">
        <v>19997378.199999999</v>
      </c>
      <c r="AB180" s="155">
        <f t="shared" ref="AB180:AB230" si="24">+F180-AA180</f>
        <v>8660393503.8999996</v>
      </c>
      <c r="AC180" s="167" t="s">
        <v>19</v>
      </c>
      <c r="AD180" s="197">
        <v>8325</v>
      </c>
      <c r="AE180" s="155" t="s">
        <v>102</v>
      </c>
      <c r="AF180" s="155">
        <v>2</v>
      </c>
      <c r="AG180" s="198" t="s">
        <v>71</v>
      </c>
      <c r="AH180" s="155" t="s">
        <v>25</v>
      </c>
      <c r="AI180" s="199">
        <v>45004</v>
      </c>
      <c r="AJ180" s="198" t="s">
        <v>61</v>
      </c>
      <c r="AK180" s="155"/>
      <c r="AL180" s="155">
        <v>0</v>
      </c>
      <c r="AM180" s="155">
        <v>0</v>
      </c>
      <c r="AN180" s="155">
        <v>0</v>
      </c>
      <c r="AO180" s="155">
        <v>0</v>
      </c>
      <c r="AP180" s="155">
        <v>8679362</v>
      </c>
      <c r="AQ180" s="155">
        <v>1046886996</v>
      </c>
      <c r="AR180" s="155">
        <v>119057717</v>
      </c>
      <c r="AS180" s="155">
        <v>750476702.45000005</v>
      </c>
      <c r="AT180" s="203">
        <f t="shared" si="21"/>
        <v>2865675367.2399998</v>
      </c>
      <c r="AU180" s="203">
        <f t="shared" si="22"/>
        <v>360542303</v>
      </c>
      <c r="AV180" s="203">
        <f t="shared" si="23"/>
        <v>1275995656</v>
      </c>
    </row>
    <row r="181" spans="1:48" customFormat="1" ht="15" x14ac:dyDescent="0.25">
      <c r="A181" s="189">
        <v>890205361</v>
      </c>
      <c r="B181" s="174" t="s">
        <v>362</v>
      </c>
      <c r="C181" s="196">
        <v>44902</v>
      </c>
      <c r="D181" s="196">
        <v>42401</v>
      </c>
      <c r="E181" s="196">
        <v>44895</v>
      </c>
      <c r="F181" s="155">
        <v>7655749340.8000002</v>
      </c>
      <c r="G181" s="155">
        <v>683287</v>
      </c>
      <c r="H181" s="155">
        <v>0</v>
      </c>
      <c r="I181" s="155">
        <v>0</v>
      </c>
      <c r="J181" s="155">
        <v>1998640212.1600001</v>
      </c>
      <c r="K181" s="155">
        <v>0</v>
      </c>
      <c r="L181" s="155">
        <v>426493516.51999998</v>
      </c>
      <c r="M181" s="155">
        <v>453390342.51999998</v>
      </c>
      <c r="N181" s="155">
        <v>2644060</v>
      </c>
      <c r="O181" s="155">
        <v>0</v>
      </c>
      <c r="P181" s="155">
        <v>0</v>
      </c>
      <c r="Q181" s="155">
        <v>1639712418</v>
      </c>
      <c r="R181" s="155">
        <v>0</v>
      </c>
      <c r="S181" s="155">
        <v>2120040760</v>
      </c>
      <c r="T181" s="155">
        <v>645277124</v>
      </c>
      <c r="U181" s="155">
        <v>24495354</v>
      </c>
      <c r="V181" s="155">
        <v>146510963</v>
      </c>
      <c r="W181" s="155">
        <v>197861303.59999943</v>
      </c>
      <c r="X181" s="155">
        <f t="shared" ref="X181:X231" si="25">+F181-SUM(G181:W181)</f>
        <v>0</v>
      </c>
      <c r="Y181" s="155">
        <v>0</v>
      </c>
      <c r="Z181" s="155">
        <v>219747538</v>
      </c>
      <c r="AA181" s="155">
        <v>219747538</v>
      </c>
      <c r="AB181" s="155">
        <f t="shared" si="24"/>
        <v>7436001802.8000002</v>
      </c>
      <c r="AC181" s="167" t="s">
        <v>55</v>
      </c>
      <c r="AD181" s="197">
        <v>8116</v>
      </c>
      <c r="AE181" s="155" t="s">
        <v>102</v>
      </c>
      <c r="AF181" s="155">
        <v>2</v>
      </c>
      <c r="AG181" s="198" t="s">
        <v>71</v>
      </c>
      <c r="AH181" s="155" t="s">
        <v>25</v>
      </c>
      <c r="AI181" s="199">
        <v>44992</v>
      </c>
      <c r="AJ181" s="198" t="s">
        <v>61</v>
      </c>
      <c r="AK181" s="155"/>
      <c r="AL181" s="155">
        <v>0</v>
      </c>
      <c r="AM181" s="155">
        <v>0</v>
      </c>
      <c r="AN181" s="155">
        <v>0</v>
      </c>
      <c r="AO181" s="155">
        <v>0</v>
      </c>
      <c r="AP181" s="155">
        <v>371230172</v>
      </c>
      <c r="AQ181" s="155">
        <v>444309733</v>
      </c>
      <c r="AR181" s="155">
        <v>783629230</v>
      </c>
      <c r="AS181" s="155">
        <v>399471077.15999997</v>
      </c>
      <c r="AT181" s="203">
        <f t="shared" si="21"/>
        <v>3639035917.1599998</v>
      </c>
      <c r="AU181" s="203">
        <f t="shared" si="22"/>
        <v>882527919.03999996</v>
      </c>
      <c r="AV181" s="203">
        <f t="shared" si="23"/>
        <v>2120040760</v>
      </c>
    </row>
    <row r="182" spans="1:48" customFormat="1" ht="15" x14ac:dyDescent="0.25">
      <c r="A182" s="189">
        <v>890212568</v>
      </c>
      <c r="B182" s="174" t="s">
        <v>363</v>
      </c>
      <c r="C182" s="196">
        <v>44910</v>
      </c>
      <c r="D182" s="196">
        <v>41122</v>
      </c>
      <c r="E182" s="196">
        <v>44895</v>
      </c>
      <c r="F182" s="155">
        <v>14263859480</v>
      </c>
      <c r="G182" s="155">
        <v>49820935</v>
      </c>
      <c r="H182" s="155">
        <v>0</v>
      </c>
      <c r="I182" s="155">
        <v>0</v>
      </c>
      <c r="J182" s="155">
        <v>5091448767</v>
      </c>
      <c r="K182" s="155">
        <v>58521232</v>
      </c>
      <c r="L182" s="155">
        <v>177692818.86000001</v>
      </c>
      <c r="M182" s="155">
        <v>516646276</v>
      </c>
      <c r="N182" s="155">
        <v>1702518166</v>
      </c>
      <c r="O182" s="155">
        <v>0</v>
      </c>
      <c r="P182" s="155">
        <v>0</v>
      </c>
      <c r="Q182" s="155">
        <v>714595111</v>
      </c>
      <c r="R182" s="155">
        <v>0</v>
      </c>
      <c r="S182" s="155">
        <v>1234944888</v>
      </c>
      <c r="T182" s="155">
        <v>310893510</v>
      </c>
      <c r="U182" s="155">
        <v>128523489</v>
      </c>
      <c r="V182" s="155">
        <v>75046365</v>
      </c>
      <c r="W182" s="155">
        <v>4203207922.1399994</v>
      </c>
      <c r="X182" s="155">
        <f t="shared" si="25"/>
        <v>0</v>
      </c>
      <c r="Y182" s="155">
        <v>0</v>
      </c>
      <c r="Z182" s="155">
        <v>50459221.670000002</v>
      </c>
      <c r="AA182" s="155">
        <v>50459221.670000002</v>
      </c>
      <c r="AB182" s="155">
        <f t="shared" si="24"/>
        <v>14213400258.33</v>
      </c>
      <c r="AC182" s="167" t="s">
        <v>19</v>
      </c>
      <c r="AD182" s="197">
        <v>8258</v>
      </c>
      <c r="AE182" s="155" t="s">
        <v>102</v>
      </c>
      <c r="AF182" s="155">
        <v>2</v>
      </c>
      <c r="AG182" s="198" t="s">
        <v>71</v>
      </c>
      <c r="AH182" s="155" t="s">
        <v>25</v>
      </c>
      <c r="AI182" s="199">
        <v>45000</v>
      </c>
      <c r="AJ182" s="198" t="s">
        <v>61</v>
      </c>
      <c r="AK182" s="155"/>
      <c r="AL182" s="155">
        <v>0</v>
      </c>
      <c r="AM182" s="155">
        <v>0</v>
      </c>
      <c r="AN182" s="155">
        <v>0</v>
      </c>
      <c r="AO182" s="155">
        <v>0</v>
      </c>
      <c r="AP182" s="155">
        <v>975082</v>
      </c>
      <c r="AQ182" s="155">
        <v>759046268</v>
      </c>
      <c r="AR182" s="155">
        <v>1672595690</v>
      </c>
      <c r="AS182" s="155">
        <v>2658831727</v>
      </c>
      <c r="AT182" s="203">
        <f t="shared" si="21"/>
        <v>5855864813</v>
      </c>
      <c r="AU182" s="203">
        <f t="shared" si="22"/>
        <v>2455378492.8600001</v>
      </c>
      <c r="AV182" s="203">
        <f t="shared" si="23"/>
        <v>1234944888</v>
      </c>
    </row>
    <row r="183" spans="1:48" customFormat="1" ht="15" x14ac:dyDescent="0.25">
      <c r="A183" s="189">
        <v>800254132</v>
      </c>
      <c r="B183" s="174" t="s">
        <v>364</v>
      </c>
      <c r="C183" s="196">
        <v>44921</v>
      </c>
      <c r="D183" s="196">
        <v>42948</v>
      </c>
      <c r="E183" s="196">
        <v>44895</v>
      </c>
      <c r="F183" s="155">
        <v>5389707729.6700001</v>
      </c>
      <c r="G183" s="155">
        <v>18739923.149999999</v>
      </c>
      <c r="H183" s="155">
        <v>0</v>
      </c>
      <c r="I183" s="155">
        <v>0</v>
      </c>
      <c r="J183" s="155">
        <v>3602570771.3199997</v>
      </c>
      <c r="K183" s="155">
        <v>345332</v>
      </c>
      <c r="L183" s="155">
        <v>39936963</v>
      </c>
      <c r="M183" s="155">
        <v>300531004.56</v>
      </c>
      <c r="N183" s="155">
        <v>8243552</v>
      </c>
      <c r="O183" s="155">
        <v>0</v>
      </c>
      <c r="P183" s="155">
        <v>18900</v>
      </c>
      <c r="Q183" s="155">
        <v>234117527</v>
      </c>
      <c r="R183" s="155">
        <v>0</v>
      </c>
      <c r="S183" s="155">
        <v>298081007</v>
      </c>
      <c r="T183" s="155">
        <v>69073504</v>
      </c>
      <c r="U183" s="155">
        <v>891484</v>
      </c>
      <c r="V183" s="155">
        <v>1779791</v>
      </c>
      <c r="W183" s="155">
        <v>815377970.64000034</v>
      </c>
      <c r="X183" s="155">
        <f t="shared" si="25"/>
        <v>0</v>
      </c>
      <c r="Y183" s="155">
        <v>0</v>
      </c>
      <c r="Z183" s="155">
        <v>1086337</v>
      </c>
      <c r="AA183" s="155">
        <v>1086337</v>
      </c>
      <c r="AB183" s="155">
        <f t="shared" si="24"/>
        <v>5388621392.6700001</v>
      </c>
      <c r="AC183" s="167" t="s">
        <v>59</v>
      </c>
      <c r="AD183" s="197">
        <v>8426</v>
      </c>
      <c r="AE183" s="155" t="s">
        <v>102</v>
      </c>
      <c r="AF183" s="155">
        <v>2</v>
      </c>
      <c r="AG183" s="198" t="s">
        <v>71</v>
      </c>
      <c r="AH183" s="155" t="s">
        <v>25</v>
      </c>
      <c r="AI183" s="199">
        <v>45011</v>
      </c>
      <c r="AJ183" s="198" t="s">
        <v>61</v>
      </c>
      <c r="AK183" s="155"/>
      <c r="AL183" s="155">
        <v>0</v>
      </c>
      <c r="AM183" s="155">
        <v>0</v>
      </c>
      <c r="AN183" s="155">
        <v>0</v>
      </c>
      <c r="AO183" s="155">
        <v>0</v>
      </c>
      <c r="AP183" s="155">
        <v>653632091</v>
      </c>
      <c r="AQ183" s="155">
        <v>1322255942</v>
      </c>
      <c r="AR183" s="155">
        <v>1245375550</v>
      </c>
      <c r="AS183" s="155">
        <v>381307188.31999999</v>
      </c>
      <c r="AT183" s="203">
        <f t="shared" si="21"/>
        <v>3855447121.4699998</v>
      </c>
      <c r="AU183" s="203">
        <f t="shared" si="22"/>
        <v>349056851.56</v>
      </c>
      <c r="AV183" s="203">
        <f t="shared" si="23"/>
        <v>298081007</v>
      </c>
    </row>
    <row r="184" spans="1:48" customFormat="1" ht="15" x14ac:dyDescent="0.25">
      <c r="A184" s="189">
        <v>891800570</v>
      </c>
      <c r="B184" s="174" t="s">
        <v>365</v>
      </c>
      <c r="C184" s="196">
        <v>44902</v>
      </c>
      <c r="D184" s="196">
        <v>41426</v>
      </c>
      <c r="E184" s="196">
        <v>44895</v>
      </c>
      <c r="F184" s="155">
        <v>1684712741.99</v>
      </c>
      <c r="G184" s="155">
        <v>499895</v>
      </c>
      <c r="H184" s="155">
        <v>0</v>
      </c>
      <c r="I184" s="155">
        <v>0</v>
      </c>
      <c r="J184" s="155">
        <v>839341668</v>
      </c>
      <c r="K184" s="155">
        <v>0</v>
      </c>
      <c r="L184" s="155">
        <v>97500</v>
      </c>
      <c r="M184" s="155">
        <v>3253686</v>
      </c>
      <c r="N184" s="155">
        <v>31353731</v>
      </c>
      <c r="O184" s="155">
        <v>0</v>
      </c>
      <c r="P184" s="155">
        <v>0</v>
      </c>
      <c r="Q184" s="155">
        <v>168534466</v>
      </c>
      <c r="R184" s="155">
        <v>0</v>
      </c>
      <c r="S184" s="155">
        <v>160924412</v>
      </c>
      <c r="T184" s="155">
        <v>129275531</v>
      </c>
      <c r="U184" s="155">
        <v>4144889</v>
      </c>
      <c r="V184" s="155">
        <v>128291614</v>
      </c>
      <c r="W184" s="155">
        <v>218995349.99000001</v>
      </c>
      <c r="X184" s="155">
        <f t="shared" si="25"/>
        <v>0</v>
      </c>
      <c r="Y184" s="155">
        <v>0</v>
      </c>
      <c r="Z184" s="155">
        <v>2049768</v>
      </c>
      <c r="AA184" s="155">
        <v>2049768</v>
      </c>
      <c r="AB184" s="155">
        <f t="shared" si="24"/>
        <v>1682662973.99</v>
      </c>
      <c r="AC184" s="167" t="s">
        <v>56</v>
      </c>
      <c r="AD184" s="197">
        <v>8091</v>
      </c>
      <c r="AE184" s="155" t="s">
        <v>102</v>
      </c>
      <c r="AF184" s="155">
        <v>2</v>
      </c>
      <c r="AG184" s="198" t="s">
        <v>71</v>
      </c>
      <c r="AH184" s="155" t="s">
        <v>25</v>
      </c>
      <c r="AI184" s="199">
        <v>44992</v>
      </c>
      <c r="AJ184" s="198" t="s">
        <v>61</v>
      </c>
      <c r="AK184" s="155"/>
      <c r="AL184" s="155">
        <v>0</v>
      </c>
      <c r="AM184" s="155">
        <v>0</v>
      </c>
      <c r="AN184" s="155">
        <v>0</v>
      </c>
      <c r="AO184" s="155">
        <v>0</v>
      </c>
      <c r="AP184" s="155">
        <v>172197384</v>
      </c>
      <c r="AQ184" s="155">
        <v>432359245</v>
      </c>
      <c r="AR184" s="155">
        <v>51504323</v>
      </c>
      <c r="AS184" s="155">
        <v>183280716</v>
      </c>
      <c r="AT184" s="203">
        <f t="shared" si="21"/>
        <v>1008376029</v>
      </c>
      <c r="AU184" s="203">
        <f t="shared" si="22"/>
        <v>34704917</v>
      </c>
      <c r="AV184" s="203">
        <f t="shared" si="23"/>
        <v>160924412</v>
      </c>
    </row>
    <row r="185" spans="1:48" customFormat="1" ht="15" x14ac:dyDescent="0.25">
      <c r="A185" s="189">
        <v>800037021</v>
      </c>
      <c r="B185" s="174" t="s">
        <v>366</v>
      </c>
      <c r="C185" s="196">
        <v>44922</v>
      </c>
      <c r="D185" s="196">
        <v>43252</v>
      </c>
      <c r="E185" s="196">
        <v>44895</v>
      </c>
      <c r="F185" s="155">
        <v>1468281226.5</v>
      </c>
      <c r="G185" s="155">
        <v>0</v>
      </c>
      <c r="H185" s="155">
        <v>0</v>
      </c>
      <c r="I185" s="155">
        <v>0</v>
      </c>
      <c r="J185" s="155">
        <v>339791121.50999999</v>
      </c>
      <c r="K185" s="155">
        <v>320</v>
      </c>
      <c r="L185" s="155">
        <v>88443</v>
      </c>
      <c r="M185" s="155">
        <v>459097</v>
      </c>
      <c r="N185" s="155">
        <v>13319123</v>
      </c>
      <c r="O185" s="155">
        <v>0</v>
      </c>
      <c r="P185" s="155">
        <v>0</v>
      </c>
      <c r="Q185" s="155">
        <v>484195558.49000001</v>
      </c>
      <c r="R185" s="155">
        <v>0</v>
      </c>
      <c r="S185" s="155">
        <v>189790591</v>
      </c>
      <c r="T185" s="155">
        <v>14060023</v>
      </c>
      <c r="U185" s="155">
        <v>0</v>
      </c>
      <c r="V185" s="155">
        <v>20862531.98</v>
      </c>
      <c r="W185" s="155">
        <v>405714417.51999998</v>
      </c>
      <c r="X185" s="155">
        <f t="shared" si="25"/>
        <v>0</v>
      </c>
      <c r="Y185" s="155">
        <v>0</v>
      </c>
      <c r="Z185" s="155">
        <v>1646962</v>
      </c>
      <c r="AA185" s="155">
        <v>1646962</v>
      </c>
      <c r="AB185" s="155">
        <f t="shared" si="24"/>
        <v>1466634264.5</v>
      </c>
      <c r="AC185" s="167" t="s">
        <v>56</v>
      </c>
      <c r="AD185" s="197">
        <v>8429</v>
      </c>
      <c r="AE185" s="155" t="s">
        <v>102</v>
      </c>
      <c r="AF185" s="155">
        <v>2</v>
      </c>
      <c r="AG185" s="198" t="s">
        <v>71</v>
      </c>
      <c r="AH185" s="155" t="s">
        <v>25</v>
      </c>
      <c r="AI185" s="199">
        <v>45012</v>
      </c>
      <c r="AJ185" s="198" t="s">
        <v>61</v>
      </c>
      <c r="AK185" s="155"/>
      <c r="AL185" s="155">
        <v>0</v>
      </c>
      <c r="AM185" s="155">
        <v>0</v>
      </c>
      <c r="AN185" s="155">
        <v>0</v>
      </c>
      <c r="AO185" s="155">
        <v>0</v>
      </c>
      <c r="AP185" s="155">
        <v>190502752</v>
      </c>
      <c r="AQ185" s="155">
        <v>52794430.090000004</v>
      </c>
      <c r="AR185" s="155">
        <v>7834576</v>
      </c>
      <c r="AS185" s="155">
        <v>88659363.390000001</v>
      </c>
      <c r="AT185" s="203">
        <f t="shared" si="21"/>
        <v>823986680</v>
      </c>
      <c r="AU185" s="203">
        <f t="shared" si="22"/>
        <v>13866983</v>
      </c>
      <c r="AV185" s="203">
        <f t="shared" si="23"/>
        <v>189790591</v>
      </c>
    </row>
    <row r="186" spans="1:48" customFormat="1" ht="15" x14ac:dyDescent="0.25">
      <c r="A186" s="189">
        <v>900979320</v>
      </c>
      <c r="B186" s="174" t="s">
        <v>367</v>
      </c>
      <c r="C186" s="196">
        <v>44900</v>
      </c>
      <c r="D186" s="196">
        <v>44075</v>
      </c>
      <c r="E186" s="196">
        <v>44895</v>
      </c>
      <c r="F186" s="155">
        <v>1455004250.27</v>
      </c>
      <c r="G186" s="155">
        <v>614111.27</v>
      </c>
      <c r="H186" s="155">
        <v>0</v>
      </c>
      <c r="I186" s="155">
        <v>0</v>
      </c>
      <c r="J186" s="155">
        <v>442463848.73000002</v>
      </c>
      <c r="K186" s="155">
        <v>0</v>
      </c>
      <c r="L186" s="155">
        <v>9813078</v>
      </c>
      <c r="M186" s="155">
        <v>74075399</v>
      </c>
      <c r="N186" s="155">
        <v>0</v>
      </c>
      <c r="O186" s="155">
        <v>0</v>
      </c>
      <c r="P186" s="155">
        <v>0</v>
      </c>
      <c r="Q186" s="155">
        <v>177108256</v>
      </c>
      <c r="R186" s="155">
        <v>0</v>
      </c>
      <c r="S186" s="155">
        <v>97827885</v>
      </c>
      <c r="T186" s="155">
        <v>129738483</v>
      </c>
      <c r="U186" s="155">
        <v>145387175</v>
      </c>
      <c r="V186" s="155">
        <v>247646342.81999999</v>
      </c>
      <c r="W186" s="155">
        <v>130329671.45000005</v>
      </c>
      <c r="X186" s="155">
        <f t="shared" si="25"/>
        <v>0</v>
      </c>
      <c r="Y186" s="155">
        <v>0</v>
      </c>
      <c r="Z186" s="155">
        <v>0</v>
      </c>
      <c r="AA186" s="155">
        <v>0</v>
      </c>
      <c r="AB186" s="155">
        <f t="shared" si="24"/>
        <v>1455004250.27</v>
      </c>
      <c r="AC186" s="167" t="s">
        <v>41</v>
      </c>
      <c r="AD186" s="197">
        <v>8045</v>
      </c>
      <c r="AE186" s="155" t="s">
        <v>102</v>
      </c>
      <c r="AF186" s="155">
        <v>2</v>
      </c>
      <c r="AG186" s="198" t="s">
        <v>71</v>
      </c>
      <c r="AH186" s="155" t="s">
        <v>25</v>
      </c>
      <c r="AI186" s="199">
        <v>44990</v>
      </c>
      <c r="AJ186" s="198" t="s">
        <v>61</v>
      </c>
      <c r="AK186" s="155"/>
      <c r="AL186" s="155">
        <v>0</v>
      </c>
      <c r="AM186" s="155">
        <v>0</v>
      </c>
      <c r="AN186" s="155">
        <v>0</v>
      </c>
      <c r="AO186" s="155">
        <v>0</v>
      </c>
      <c r="AP186" s="155">
        <v>64451277</v>
      </c>
      <c r="AQ186" s="155">
        <v>100199596</v>
      </c>
      <c r="AR186" s="155">
        <v>144858450</v>
      </c>
      <c r="AS186" s="155">
        <v>132954525.73</v>
      </c>
      <c r="AT186" s="203">
        <f t="shared" si="21"/>
        <v>620186216</v>
      </c>
      <c r="AU186" s="203">
        <f t="shared" si="22"/>
        <v>83888477</v>
      </c>
      <c r="AV186" s="203">
        <f t="shared" si="23"/>
        <v>97827885</v>
      </c>
    </row>
    <row r="187" spans="1:48" customFormat="1" ht="15" x14ac:dyDescent="0.25">
      <c r="A187" s="189">
        <v>900588182</v>
      </c>
      <c r="B187" s="174" t="s">
        <v>368</v>
      </c>
      <c r="C187" s="196">
        <v>44912</v>
      </c>
      <c r="D187" s="196">
        <v>43586</v>
      </c>
      <c r="E187" s="196">
        <v>44834</v>
      </c>
      <c r="F187" s="155">
        <v>34743294</v>
      </c>
      <c r="G187" s="155">
        <v>4058094</v>
      </c>
      <c r="H187" s="155">
        <v>0</v>
      </c>
      <c r="I187" s="155">
        <v>0</v>
      </c>
      <c r="J187" s="155">
        <v>0</v>
      </c>
      <c r="K187" s="155">
        <v>0</v>
      </c>
      <c r="L187" s="155">
        <v>0</v>
      </c>
      <c r="M187" s="155">
        <v>0</v>
      </c>
      <c r="N187" s="155">
        <v>0</v>
      </c>
      <c r="O187" s="155">
        <v>0</v>
      </c>
      <c r="P187" s="155">
        <v>0</v>
      </c>
      <c r="Q187" s="155">
        <v>0</v>
      </c>
      <c r="R187" s="155">
        <v>0</v>
      </c>
      <c r="S187" s="155">
        <v>6174683</v>
      </c>
      <c r="T187" s="155">
        <v>7307423</v>
      </c>
      <c r="U187" s="155">
        <v>0</v>
      </c>
      <c r="V187" s="155">
        <v>0</v>
      </c>
      <c r="W187" s="155">
        <v>17203094</v>
      </c>
      <c r="X187" s="155">
        <f t="shared" si="25"/>
        <v>0</v>
      </c>
      <c r="Y187" s="155">
        <v>0</v>
      </c>
      <c r="Z187" s="155">
        <v>0</v>
      </c>
      <c r="AA187" s="155">
        <v>0</v>
      </c>
      <c r="AB187" s="155">
        <f t="shared" si="24"/>
        <v>34743294</v>
      </c>
      <c r="AC187" s="167" t="s">
        <v>19</v>
      </c>
      <c r="AD187" s="197">
        <v>8292</v>
      </c>
      <c r="AE187" s="155" t="s">
        <v>102</v>
      </c>
      <c r="AF187" s="155">
        <v>2</v>
      </c>
      <c r="AG187" s="198" t="s">
        <v>71</v>
      </c>
      <c r="AH187" s="155" t="s">
        <v>25</v>
      </c>
      <c r="AI187" s="199">
        <v>44986</v>
      </c>
      <c r="AJ187" s="198" t="s">
        <v>61</v>
      </c>
      <c r="AK187" s="155"/>
      <c r="AL187" s="155">
        <v>0</v>
      </c>
      <c r="AM187" s="155">
        <v>0</v>
      </c>
      <c r="AN187" s="155">
        <v>0</v>
      </c>
      <c r="AO187" s="155">
        <v>0</v>
      </c>
      <c r="AP187" s="155">
        <v>0</v>
      </c>
      <c r="AQ187" s="155">
        <v>0</v>
      </c>
      <c r="AR187" s="155">
        <v>0</v>
      </c>
      <c r="AS187" s="155">
        <v>0</v>
      </c>
      <c r="AT187" s="203">
        <f t="shared" si="21"/>
        <v>4058094</v>
      </c>
      <c r="AU187" s="203">
        <f t="shared" si="22"/>
        <v>0</v>
      </c>
      <c r="AV187" s="203">
        <f t="shared" si="23"/>
        <v>6174683</v>
      </c>
    </row>
    <row r="188" spans="1:48" customFormat="1" ht="15" x14ac:dyDescent="0.25">
      <c r="A188" s="189">
        <v>901146885</v>
      </c>
      <c r="B188" s="174" t="s">
        <v>369</v>
      </c>
      <c r="C188" s="196">
        <v>44923</v>
      </c>
      <c r="D188" s="196">
        <v>43466</v>
      </c>
      <c r="E188" s="196">
        <v>44834</v>
      </c>
      <c r="F188" s="155">
        <v>215038988.81</v>
      </c>
      <c r="G188" s="155">
        <v>0</v>
      </c>
      <c r="H188" s="155">
        <v>0</v>
      </c>
      <c r="I188" s="155">
        <v>0</v>
      </c>
      <c r="J188" s="155">
        <v>983600</v>
      </c>
      <c r="K188" s="155">
        <v>0</v>
      </c>
      <c r="L188" s="155">
        <v>0</v>
      </c>
      <c r="M188" s="155">
        <v>0</v>
      </c>
      <c r="N188" s="155">
        <v>0</v>
      </c>
      <c r="O188" s="155">
        <v>0</v>
      </c>
      <c r="P188" s="155">
        <v>0</v>
      </c>
      <c r="Q188" s="155">
        <v>5930364</v>
      </c>
      <c r="R188" s="155">
        <v>0</v>
      </c>
      <c r="S188" s="155">
        <v>68400</v>
      </c>
      <c r="T188" s="155">
        <v>135507857</v>
      </c>
      <c r="U188" s="155">
        <v>0</v>
      </c>
      <c r="V188" s="155">
        <v>1068036</v>
      </c>
      <c r="W188" s="155">
        <v>71480731.810000002</v>
      </c>
      <c r="X188" s="155">
        <f t="shared" si="25"/>
        <v>0</v>
      </c>
      <c r="Y188" s="155">
        <v>0</v>
      </c>
      <c r="Z188" s="155">
        <v>0</v>
      </c>
      <c r="AA188" s="155">
        <v>0</v>
      </c>
      <c r="AB188" s="155">
        <f t="shared" si="24"/>
        <v>215038988.81</v>
      </c>
      <c r="AC188" s="167" t="s">
        <v>19</v>
      </c>
      <c r="AD188" s="197">
        <v>8454</v>
      </c>
      <c r="AE188" s="155" t="s">
        <v>102</v>
      </c>
      <c r="AF188" s="155">
        <v>2</v>
      </c>
      <c r="AG188" s="198" t="s">
        <v>71</v>
      </c>
      <c r="AH188" s="155" t="s">
        <v>25</v>
      </c>
      <c r="AI188" s="199">
        <v>45008</v>
      </c>
      <c r="AJ188" s="198" t="s">
        <v>61</v>
      </c>
      <c r="AK188" s="155"/>
      <c r="AL188" s="155">
        <v>0</v>
      </c>
      <c r="AM188" s="155">
        <v>0</v>
      </c>
      <c r="AN188" s="155">
        <v>0</v>
      </c>
      <c r="AO188" s="155">
        <v>0</v>
      </c>
      <c r="AP188" s="155">
        <v>983600</v>
      </c>
      <c r="AQ188" s="155">
        <v>0</v>
      </c>
      <c r="AR188" s="155">
        <v>0</v>
      </c>
      <c r="AS188" s="155">
        <v>0</v>
      </c>
      <c r="AT188" s="203">
        <f t="shared" si="21"/>
        <v>6913964</v>
      </c>
      <c r="AU188" s="203">
        <f t="shared" si="22"/>
        <v>0</v>
      </c>
      <c r="AV188" s="203">
        <f t="shared" si="23"/>
        <v>68400</v>
      </c>
    </row>
    <row r="189" spans="1:48" customFormat="1" ht="15" x14ac:dyDescent="0.25">
      <c r="A189" s="189">
        <v>900004059</v>
      </c>
      <c r="B189" s="174" t="s">
        <v>370</v>
      </c>
      <c r="C189" s="196">
        <v>44899</v>
      </c>
      <c r="D189" s="196">
        <v>41153</v>
      </c>
      <c r="E189" s="196">
        <v>44865</v>
      </c>
      <c r="F189" s="155">
        <v>127287492</v>
      </c>
      <c r="G189" s="155">
        <v>286833</v>
      </c>
      <c r="H189" s="155">
        <v>0</v>
      </c>
      <c r="I189" s="155">
        <v>0</v>
      </c>
      <c r="J189" s="155">
        <v>5984455</v>
      </c>
      <c r="K189" s="155">
        <v>0</v>
      </c>
      <c r="L189" s="155">
        <v>0</v>
      </c>
      <c r="M189" s="155">
        <v>22544</v>
      </c>
      <c r="N189" s="155">
        <v>5945957</v>
      </c>
      <c r="O189" s="155">
        <v>0</v>
      </c>
      <c r="P189" s="155">
        <v>0</v>
      </c>
      <c r="Q189" s="155">
        <v>3649869</v>
      </c>
      <c r="R189" s="155">
        <v>0</v>
      </c>
      <c r="S189" s="155">
        <v>23236509</v>
      </c>
      <c r="T189" s="155">
        <v>36834217</v>
      </c>
      <c r="U189" s="155">
        <v>0</v>
      </c>
      <c r="V189" s="155">
        <v>2343327</v>
      </c>
      <c r="W189" s="155">
        <v>48983781</v>
      </c>
      <c r="X189" s="155">
        <f t="shared" si="25"/>
        <v>0</v>
      </c>
      <c r="Y189" s="155">
        <v>0</v>
      </c>
      <c r="Z189" s="155">
        <v>0</v>
      </c>
      <c r="AA189" s="155">
        <v>0</v>
      </c>
      <c r="AB189" s="155">
        <f t="shared" si="24"/>
        <v>127287492</v>
      </c>
      <c r="AC189" s="167" t="s">
        <v>56</v>
      </c>
      <c r="AD189" s="197">
        <v>8021</v>
      </c>
      <c r="AE189" s="155" t="s">
        <v>102</v>
      </c>
      <c r="AF189" s="155">
        <v>2</v>
      </c>
      <c r="AG189" s="198" t="s">
        <v>71</v>
      </c>
      <c r="AH189" s="155" t="s">
        <v>25</v>
      </c>
      <c r="AI189" s="199">
        <v>44994</v>
      </c>
      <c r="AJ189" s="198" t="s">
        <v>61</v>
      </c>
      <c r="AK189" s="155"/>
      <c r="AL189" s="155">
        <v>0</v>
      </c>
      <c r="AM189" s="155">
        <v>0</v>
      </c>
      <c r="AN189" s="155">
        <v>0</v>
      </c>
      <c r="AO189" s="155">
        <v>0</v>
      </c>
      <c r="AP189" s="155">
        <v>0</v>
      </c>
      <c r="AQ189" s="155">
        <v>5891855</v>
      </c>
      <c r="AR189" s="155">
        <v>0</v>
      </c>
      <c r="AS189" s="155">
        <v>92600</v>
      </c>
      <c r="AT189" s="203">
        <f t="shared" si="21"/>
        <v>9921157</v>
      </c>
      <c r="AU189" s="203">
        <f t="shared" si="22"/>
        <v>5968501</v>
      </c>
      <c r="AV189" s="203">
        <f t="shared" si="23"/>
        <v>23236509</v>
      </c>
    </row>
    <row r="190" spans="1:48" customFormat="1" ht="15" x14ac:dyDescent="0.25">
      <c r="A190" s="189">
        <v>900066797</v>
      </c>
      <c r="B190" s="174" t="s">
        <v>371</v>
      </c>
      <c r="C190" s="196">
        <v>44925</v>
      </c>
      <c r="D190" s="196">
        <v>42217</v>
      </c>
      <c r="E190" s="196">
        <v>44895</v>
      </c>
      <c r="F190" s="155">
        <v>105554789</v>
      </c>
      <c r="G190" s="155">
        <v>0</v>
      </c>
      <c r="H190" s="155">
        <v>0</v>
      </c>
      <c r="I190" s="155">
        <v>0</v>
      </c>
      <c r="J190" s="155">
        <v>40073622</v>
      </c>
      <c r="K190" s="155">
        <v>0</v>
      </c>
      <c r="L190" s="155">
        <v>0</v>
      </c>
      <c r="M190" s="155">
        <v>0</v>
      </c>
      <c r="N190" s="155">
        <v>0</v>
      </c>
      <c r="O190" s="155">
        <v>0</v>
      </c>
      <c r="P190" s="155">
        <v>0</v>
      </c>
      <c r="Q190" s="155">
        <v>60000</v>
      </c>
      <c r="R190" s="155">
        <v>0</v>
      </c>
      <c r="S190" s="155">
        <v>16450706</v>
      </c>
      <c r="T190" s="155">
        <v>19620789</v>
      </c>
      <c r="U190" s="155">
        <v>0</v>
      </c>
      <c r="V190" s="155">
        <v>1780678</v>
      </c>
      <c r="W190" s="155">
        <v>27568994</v>
      </c>
      <c r="X190" s="155">
        <f t="shared" si="25"/>
        <v>0</v>
      </c>
      <c r="Y190" s="155">
        <v>0</v>
      </c>
      <c r="Z190" s="155">
        <v>0</v>
      </c>
      <c r="AA190" s="155">
        <v>0</v>
      </c>
      <c r="AB190" s="155">
        <f t="shared" si="24"/>
        <v>105554789</v>
      </c>
      <c r="AC190" s="167" t="s">
        <v>19</v>
      </c>
      <c r="AD190" s="197">
        <v>8471</v>
      </c>
      <c r="AE190" s="155" t="s">
        <v>102</v>
      </c>
      <c r="AF190" s="155">
        <v>2</v>
      </c>
      <c r="AG190" s="198" t="s">
        <v>71</v>
      </c>
      <c r="AH190" s="155" t="s">
        <v>25</v>
      </c>
      <c r="AI190" s="199">
        <v>44994</v>
      </c>
      <c r="AJ190" s="198" t="s">
        <v>61</v>
      </c>
      <c r="AK190" s="155"/>
      <c r="AL190" s="155">
        <v>0</v>
      </c>
      <c r="AM190" s="155">
        <v>0</v>
      </c>
      <c r="AN190" s="155">
        <v>0</v>
      </c>
      <c r="AO190" s="155">
        <v>0</v>
      </c>
      <c r="AP190" s="155">
        <v>21438009</v>
      </c>
      <c r="AQ190" s="155">
        <v>18635613</v>
      </c>
      <c r="AR190" s="155">
        <v>0</v>
      </c>
      <c r="AS190" s="155">
        <v>0</v>
      </c>
      <c r="AT190" s="203">
        <f t="shared" si="21"/>
        <v>40133622</v>
      </c>
      <c r="AU190" s="203">
        <f t="shared" si="22"/>
        <v>0</v>
      </c>
      <c r="AV190" s="203">
        <f t="shared" si="23"/>
        <v>16450706</v>
      </c>
    </row>
    <row r="191" spans="1:48" customFormat="1" ht="15" x14ac:dyDescent="0.25">
      <c r="A191" s="189">
        <v>826000261</v>
      </c>
      <c r="B191" s="174" t="s">
        <v>372</v>
      </c>
      <c r="C191" s="196">
        <v>44912</v>
      </c>
      <c r="D191" s="196">
        <v>43770</v>
      </c>
      <c r="E191" s="196">
        <v>44895</v>
      </c>
      <c r="F191" s="155">
        <v>809935961.07000005</v>
      </c>
      <c r="G191" s="155">
        <v>5809013.3561000004</v>
      </c>
      <c r="H191" s="155">
        <v>0</v>
      </c>
      <c r="I191" s="155">
        <v>0</v>
      </c>
      <c r="J191" s="155">
        <v>322871021.18000001</v>
      </c>
      <c r="K191" s="155">
        <v>0</v>
      </c>
      <c r="L191" s="155">
        <v>6835019</v>
      </c>
      <c r="M191" s="155">
        <v>39565324</v>
      </c>
      <c r="N191" s="155">
        <v>0</v>
      </c>
      <c r="O191" s="155">
        <v>0</v>
      </c>
      <c r="P191" s="155">
        <v>0</v>
      </c>
      <c r="Q191" s="155">
        <v>78685340</v>
      </c>
      <c r="R191" s="155">
        <v>0</v>
      </c>
      <c r="S191" s="155">
        <v>41400</v>
      </c>
      <c r="T191" s="155">
        <v>13641600</v>
      </c>
      <c r="U191" s="155">
        <v>40400</v>
      </c>
      <c r="V191" s="155">
        <v>46118928</v>
      </c>
      <c r="W191" s="155">
        <v>296327915.53390002</v>
      </c>
      <c r="X191" s="155">
        <f t="shared" si="25"/>
        <v>0</v>
      </c>
      <c r="Y191" s="155">
        <v>0</v>
      </c>
      <c r="Z191" s="155">
        <v>26620</v>
      </c>
      <c r="AA191" s="155">
        <v>26620</v>
      </c>
      <c r="AB191" s="155">
        <f t="shared" si="24"/>
        <v>809909341.07000005</v>
      </c>
      <c r="AC191" s="167" t="s">
        <v>41</v>
      </c>
      <c r="AD191" s="197">
        <v>8294</v>
      </c>
      <c r="AE191" s="155" t="s">
        <v>102</v>
      </c>
      <c r="AF191" s="155">
        <v>2</v>
      </c>
      <c r="AG191" s="198" t="s">
        <v>71</v>
      </c>
      <c r="AH191" s="155" t="s">
        <v>25</v>
      </c>
      <c r="AI191" s="199">
        <v>44986</v>
      </c>
      <c r="AJ191" s="198" t="s">
        <v>61</v>
      </c>
      <c r="AK191" s="155"/>
      <c r="AL191" s="155">
        <v>0</v>
      </c>
      <c r="AM191" s="155">
        <v>0</v>
      </c>
      <c r="AN191" s="155">
        <v>0</v>
      </c>
      <c r="AO191" s="155">
        <v>0</v>
      </c>
      <c r="AP191" s="155">
        <v>5041581</v>
      </c>
      <c r="AQ191" s="155">
        <v>75801560</v>
      </c>
      <c r="AR191" s="155">
        <v>133692274</v>
      </c>
      <c r="AS191" s="155">
        <v>108335606.18000001</v>
      </c>
      <c r="AT191" s="203">
        <f t="shared" si="21"/>
        <v>407365374.53610003</v>
      </c>
      <c r="AU191" s="203">
        <f t="shared" si="22"/>
        <v>46400343</v>
      </c>
      <c r="AV191" s="203">
        <f t="shared" si="23"/>
        <v>41400</v>
      </c>
    </row>
    <row r="192" spans="1:48" customFormat="1" ht="15" x14ac:dyDescent="0.25">
      <c r="A192" s="189">
        <v>900848340</v>
      </c>
      <c r="B192" s="174" t="s">
        <v>373</v>
      </c>
      <c r="C192" s="196">
        <v>44900</v>
      </c>
      <c r="D192" s="196">
        <v>42767</v>
      </c>
      <c r="E192" s="196">
        <v>44895</v>
      </c>
      <c r="F192" s="155">
        <v>196760103</v>
      </c>
      <c r="G192" s="155">
        <v>23470</v>
      </c>
      <c r="H192" s="155">
        <v>0</v>
      </c>
      <c r="I192" s="155">
        <v>0</v>
      </c>
      <c r="J192" s="155">
        <v>69579881.460000008</v>
      </c>
      <c r="K192" s="155">
        <v>0</v>
      </c>
      <c r="L192" s="155">
        <v>0</v>
      </c>
      <c r="M192" s="155">
        <v>488386</v>
      </c>
      <c r="N192" s="155">
        <v>450299</v>
      </c>
      <c r="O192" s="155">
        <v>0</v>
      </c>
      <c r="P192" s="155">
        <v>0</v>
      </c>
      <c r="Q192" s="155">
        <v>33350793</v>
      </c>
      <c r="R192" s="155">
        <v>0</v>
      </c>
      <c r="S192" s="155">
        <v>26457538</v>
      </c>
      <c r="T192" s="155">
        <v>33239567.289999999</v>
      </c>
      <c r="U192" s="155">
        <v>1083287</v>
      </c>
      <c r="V192" s="155">
        <v>12721393</v>
      </c>
      <c r="W192" s="155">
        <v>19365488.25</v>
      </c>
      <c r="X192" s="155">
        <f t="shared" si="25"/>
        <v>0</v>
      </c>
      <c r="Y192" s="155">
        <v>0</v>
      </c>
      <c r="Z192" s="155">
        <v>0</v>
      </c>
      <c r="AA192" s="155">
        <v>0</v>
      </c>
      <c r="AB192" s="155">
        <f t="shared" si="24"/>
        <v>196760103</v>
      </c>
      <c r="AC192" s="167" t="s">
        <v>41</v>
      </c>
      <c r="AD192" s="197">
        <v>8051</v>
      </c>
      <c r="AE192" s="155" t="s">
        <v>102</v>
      </c>
      <c r="AF192" s="155">
        <v>2</v>
      </c>
      <c r="AG192" s="198" t="s">
        <v>71</v>
      </c>
      <c r="AH192" s="155" t="s">
        <v>25</v>
      </c>
      <c r="AI192" s="199">
        <v>44991</v>
      </c>
      <c r="AJ192" s="198" t="s">
        <v>61</v>
      </c>
      <c r="AK192" s="155"/>
      <c r="AL192" s="155">
        <v>0</v>
      </c>
      <c r="AM192" s="155">
        <v>0</v>
      </c>
      <c r="AN192" s="155">
        <v>0</v>
      </c>
      <c r="AO192" s="155">
        <v>0</v>
      </c>
      <c r="AP192" s="155">
        <v>4827976</v>
      </c>
      <c r="AQ192" s="155">
        <v>18168010</v>
      </c>
      <c r="AR192" s="155">
        <v>46424866</v>
      </c>
      <c r="AS192" s="155">
        <v>159029.46</v>
      </c>
      <c r="AT192" s="203">
        <f t="shared" si="21"/>
        <v>102954144.46000001</v>
      </c>
      <c r="AU192" s="203">
        <f t="shared" si="22"/>
        <v>938685</v>
      </c>
      <c r="AV192" s="203">
        <f t="shared" si="23"/>
        <v>26457538</v>
      </c>
    </row>
    <row r="193" spans="1:48" customFormat="1" ht="15" x14ac:dyDescent="0.25">
      <c r="A193" s="189">
        <v>832008321</v>
      </c>
      <c r="B193" s="174" t="s">
        <v>374</v>
      </c>
      <c r="C193" s="196">
        <v>44906</v>
      </c>
      <c r="D193" s="196">
        <v>43739</v>
      </c>
      <c r="E193" s="196">
        <v>44895</v>
      </c>
      <c r="F193" s="155">
        <v>120229939.84999999</v>
      </c>
      <c r="G193" s="155">
        <v>0</v>
      </c>
      <c r="H193" s="155">
        <v>0</v>
      </c>
      <c r="I193" s="155">
        <v>0</v>
      </c>
      <c r="J193" s="155">
        <v>44516293.560000002</v>
      </c>
      <c r="K193" s="155">
        <v>0</v>
      </c>
      <c r="L193" s="155">
        <v>0</v>
      </c>
      <c r="M193" s="155">
        <v>0</v>
      </c>
      <c r="N193" s="155">
        <v>80832</v>
      </c>
      <c r="O193" s="155">
        <v>0</v>
      </c>
      <c r="P193" s="155">
        <v>0</v>
      </c>
      <c r="Q193" s="155">
        <v>51787093.950000003</v>
      </c>
      <c r="R193" s="155">
        <v>0</v>
      </c>
      <c r="S193" s="155">
        <v>11052061</v>
      </c>
      <c r="T193" s="155">
        <v>8347022</v>
      </c>
      <c r="U193" s="155">
        <v>276100</v>
      </c>
      <c r="V193" s="155">
        <v>255365.24</v>
      </c>
      <c r="W193" s="155">
        <v>3915172.099999994</v>
      </c>
      <c r="X193" s="155">
        <f t="shared" si="25"/>
        <v>0</v>
      </c>
      <c r="Y193" s="155">
        <v>0</v>
      </c>
      <c r="Z193" s="155">
        <v>0</v>
      </c>
      <c r="AA193" s="155">
        <v>0</v>
      </c>
      <c r="AB193" s="155">
        <f t="shared" si="24"/>
        <v>120229939.84999999</v>
      </c>
      <c r="AC193" s="167" t="s">
        <v>56</v>
      </c>
      <c r="AD193" s="197">
        <v>8146</v>
      </c>
      <c r="AE193" s="155" t="s">
        <v>102</v>
      </c>
      <c r="AF193" s="155">
        <v>2</v>
      </c>
      <c r="AG193" s="198" t="s">
        <v>71</v>
      </c>
      <c r="AH193" s="155" t="s">
        <v>25</v>
      </c>
      <c r="AI193" s="199">
        <v>44997</v>
      </c>
      <c r="AJ193" s="198" t="s">
        <v>61</v>
      </c>
      <c r="AK193" s="155"/>
      <c r="AL193" s="155">
        <v>0</v>
      </c>
      <c r="AM193" s="155">
        <v>0</v>
      </c>
      <c r="AN193" s="155">
        <v>0</v>
      </c>
      <c r="AO193" s="155">
        <v>0</v>
      </c>
      <c r="AP193" s="155">
        <v>26771258</v>
      </c>
      <c r="AQ193" s="155">
        <v>10267889</v>
      </c>
      <c r="AR193" s="155">
        <v>2582673</v>
      </c>
      <c r="AS193" s="155">
        <v>4894473.5</v>
      </c>
      <c r="AT193" s="203">
        <f t="shared" si="21"/>
        <v>96303387.510000005</v>
      </c>
      <c r="AU193" s="203">
        <f t="shared" si="22"/>
        <v>80832</v>
      </c>
      <c r="AV193" s="203">
        <f t="shared" si="23"/>
        <v>11052061</v>
      </c>
    </row>
    <row r="194" spans="1:48" customFormat="1" ht="15" x14ac:dyDescent="0.25">
      <c r="A194" s="189">
        <v>900454994</v>
      </c>
      <c r="B194" s="174" t="s">
        <v>162</v>
      </c>
      <c r="C194" s="196">
        <v>44901</v>
      </c>
      <c r="D194" s="196">
        <v>44197</v>
      </c>
      <c r="E194" s="196">
        <v>44895</v>
      </c>
      <c r="F194" s="155">
        <v>212151379</v>
      </c>
      <c r="G194" s="155">
        <v>0</v>
      </c>
      <c r="H194" s="155">
        <v>0</v>
      </c>
      <c r="I194" s="155">
        <v>0</v>
      </c>
      <c r="J194" s="155">
        <v>166689397</v>
      </c>
      <c r="K194" s="155">
        <v>0</v>
      </c>
      <c r="L194" s="155">
        <v>3332160</v>
      </c>
      <c r="M194" s="155">
        <v>3609840</v>
      </c>
      <c r="N194" s="155">
        <v>3555564</v>
      </c>
      <c r="O194" s="155">
        <v>0</v>
      </c>
      <c r="P194" s="155">
        <v>0</v>
      </c>
      <c r="Q194" s="155">
        <v>0</v>
      </c>
      <c r="R194" s="155">
        <v>0</v>
      </c>
      <c r="S194" s="155">
        <v>13180603</v>
      </c>
      <c r="T194" s="155">
        <v>20000</v>
      </c>
      <c r="U194" s="155">
        <v>0</v>
      </c>
      <c r="V194" s="155">
        <v>522500</v>
      </c>
      <c r="W194" s="155">
        <v>21241315</v>
      </c>
      <c r="X194" s="155">
        <f t="shared" si="25"/>
        <v>0</v>
      </c>
      <c r="Y194" s="155">
        <v>0</v>
      </c>
      <c r="Z194" s="155">
        <v>0</v>
      </c>
      <c r="AA194" s="155">
        <v>0</v>
      </c>
      <c r="AB194" s="155">
        <f t="shared" si="24"/>
        <v>212151379</v>
      </c>
      <c r="AC194" s="167" t="s">
        <v>19</v>
      </c>
      <c r="AD194" s="197">
        <v>8071</v>
      </c>
      <c r="AE194" s="155" t="s">
        <v>102</v>
      </c>
      <c r="AF194" s="155">
        <v>2</v>
      </c>
      <c r="AG194" s="198" t="s">
        <v>71</v>
      </c>
      <c r="AH194" s="155" t="s">
        <v>25</v>
      </c>
      <c r="AI194" s="199">
        <v>44991</v>
      </c>
      <c r="AJ194" s="198" t="s">
        <v>61</v>
      </c>
      <c r="AK194" s="155"/>
      <c r="AL194" s="155">
        <v>0</v>
      </c>
      <c r="AM194" s="155">
        <v>0</v>
      </c>
      <c r="AN194" s="155">
        <v>0</v>
      </c>
      <c r="AO194" s="155">
        <v>0</v>
      </c>
      <c r="AP194" s="155">
        <v>63214888</v>
      </c>
      <c r="AQ194" s="155">
        <v>51254202</v>
      </c>
      <c r="AR194" s="155">
        <v>51628490</v>
      </c>
      <c r="AS194" s="155">
        <v>591816.79</v>
      </c>
      <c r="AT194" s="203">
        <f t="shared" si="21"/>
        <v>166689397</v>
      </c>
      <c r="AU194" s="203">
        <f t="shared" si="22"/>
        <v>10497564</v>
      </c>
      <c r="AV194" s="203">
        <f t="shared" si="23"/>
        <v>13180603</v>
      </c>
    </row>
    <row r="195" spans="1:48" customFormat="1" ht="15" x14ac:dyDescent="0.25">
      <c r="A195" s="189">
        <v>860023999</v>
      </c>
      <c r="B195" s="174" t="s">
        <v>375</v>
      </c>
      <c r="C195" s="196">
        <v>44914</v>
      </c>
      <c r="D195" s="196">
        <v>43678</v>
      </c>
      <c r="E195" s="196">
        <v>44895</v>
      </c>
      <c r="F195" s="155">
        <v>38244717.039999999</v>
      </c>
      <c r="G195" s="155">
        <v>48528</v>
      </c>
      <c r="H195" s="155">
        <v>0</v>
      </c>
      <c r="I195" s="155">
        <v>0</v>
      </c>
      <c r="J195" s="155">
        <v>1948300</v>
      </c>
      <c r="K195" s="155">
        <v>0</v>
      </c>
      <c r="L195" s="155">
        <v>0</v>
      </c>
      <c r="M195" s="155">
        <v>0</v>
      </c>
      <c r="N195" s="155">
        <v>0</v>
      </c>
      <c r="O195" s="155">
        <v>0</v>
      </c>
      <c r="P195" s="155">
        <v>0</v>
      </c>
      <c r="Q195" s="155">
        <v>314700</v>
      </c>
      <c r="R195" s="155">
        <v>0</v>
      </c>
      <c r="S195" s="155">
        <v>8512638</v>
      </c>
      <c r="T195" s="155">
        <v>19725086</v>
      </c>
      <c r="U195" s="155">
        <v>0</v>
      </c>
      <c r="V195" s="155">
        <v>1748540</v>
      </c>
      <c r="W195" s="155">
        <v>5946925.0399999991</v>
      </c>
      <c r="X195" s="155">
        <f t="shared" si="25"/>
        <v>0</v>
      </c>
      <c r="Y195" s="155">
        <v>0</v>
      </c>
      <c r="Z195" s="155">
        <v>0</v>
      </c>
      <c r="AA195" s="155">
        <v>0</v>
      </c>
      <c r="AB195" s="155">
        <f t="shared" si="24"/>
        <v>38244717.039999999</v>
      </c>
      <c r="AC195" s="167" t="s">
        <v>56</v>
      </c>
      <c r="AD195" s="197">
        <v>8334</v>
      </c>
      <c r="AE195" s="155" t="s">
        <v>102</v>
      </c>
      <c r="AF195" s="155">
        <v>2</v>
      </c>
      <c r="AG195" s="198" t="s">
        <v>71</v>
      </c>
      <c r="AH195" s="155" t="s">
        <v>25</v>
      </c>
      <c r="AI195" s="199">
        <v>45004</v>
      </c>
      <c r="AJ195" s="198" t="s">
        <v>61</v>
      </c>
      <c r="AK195" s="155"/>
      <c r="AL195" s="155">
        <v>0</v>
      </c>
      <c r="AM195" s="155">
        <v>0</v>
      </c>
      <c r="AN195" s="155">
        <v>0</v>
      </c>
      <c r="AO195" s="155">
        <v>0</v>
      </c>
      <c r="AP195" s="155">
        <v>1948300</v>
      </c>
      <c r="AQ195" s="155">
        <v>0</v>
      </c>
      <c r="AR195" s="155">
        <v>0</v>
      </c>
      <c r="AS195" s="155">
        <v>0</v>
      </c>
      <c r="AT195" s="203">
        <f t="shared" ref="AT195:AT258" si="26">+J195+G195+I195+P195+Q195+O195</f>
        <v>2311528</v>
      </c>
      <c r="AU195" s="203">
        <f t="shared" ref="AU195:AU258" si="27">+H195+K195+L195+M195+N195</f>
        <v>0</v>
      </c>
      <c r="AV195" s="203">
        <f t="shared" ref="AV195:AV258" si="28">+S195</f>
        <v>8512638</v>
      </c>
    </row>
    <row r="196" spans="1:48" customFormat="1" ht="15" x14ac:dyDescent="0.25">
      <c r="A196" s="189">
        <v>900211477</v>
      </c>
      <c r="B196" s="174" t="s">
        <v>376</v>
      </c>
      <c r="C196" s="196">
        <v>44924</v>
      </c>
      <c r="D196" s="196">
        <v>43221</v>
      </c>
      <c r="E196" s="196">
        <v>44895</v>
      </c>
      <c r="F196" s="155">
        <v>31218795</v>
      </c>
      <c r="G196" s="155">
        <v>0</v>
      </c>
      <c r="H196" s="155">
        <v>0</v>
      </c>
      <c r="I196" s="155">
        <v>0</v>
      </c>
      <c r="J196" s="155">
        <v>3286249</v>
      </c>
      <c r="K196" s="155">
        <v>0</v>
      </c>
      <c r="L196" s="155">
        <v>0</v>
      </c>
      <c r="M196" s="155">
        <v>0</v>
      </c>
      <c r="N196" s="155">
        <v>199423</v>
      </c>
      <c r="O196" s="155">
        <v>0</v>
      </c>
      <c r="P196" s="155">
        <v>0</v>
      </c>
      <c r="Q196" s="155">
        <v>1419635</v>
      </c>
      <c r="R196" s="155">
        <v>0</v>
      </c>
      <c r="S196" s="155">
        <v>7940074</v>
      </c>
      <c r="T196" s="155">
        <v>2029915</v>
      </c>
      <c r="U196" s="155">
        <v>0</v>
      </c>
      <c r="V196" s="155">
        <v>12284149</v>
      </c>
      <c r="W196" s="155">
        <v>4059350</v>
      </c>
      <c r="X196" s="155">
        <f t="shared" si="25"/>
        <v>0</v>
      </c>
      <c r="Y196" s="155">
        <v>0</v>
      </c>
      <c r="Z196" s="155">
        <v>0</v>
      </c>
      <c r="AA196" s="155">
        <v>0</v>
      </c>
      <c r="AB196" s="155">
        <f t="shared" si="24"/>
        <v>31218795</v>
      </c>
      <c r="AC196" s="167" t="s">
        <v>19</v>
      </c>
      <c r="AD196" s="197">
        <v>8464</v>
      </c>
      <c r="AE196" s="155" t="s">
        <v>102</v>
      </c>
      <c r="AF196" s="155">
        <v>2</v>
      </c>
      <c r="AG196" s="198" t="s">
        <v>71</v>
      </c>
      <c r="AH196" s="155" t="s">
        <v>25</v>
      </c>
      <c r="AI196" s="199">
        <v>45014</v>
      </c>
      <c r="AJ196" s="198" t="s">
        <v>61</v>
      </c>
      <c r="AK196" s="155"/>
      <c r="AL196" s="155">
        <v>0</v>
      </c>
      <c r="AM196" s="155">
        <v>0</v>
      </c>
      <c r="AN196" s="155">
        <v>0</v>
      </c>
      <c r="AO196" s="155">
        <v>0</v>
      </c>
      <c r="AP196" s="155">
        <v>3119741</v>
      </c>
      <c r="AQ196" s="155">
        <v>0</v>
      </c>
      <c r="AR196" s="155">
        <v>166508</v>
      </c>
      <c r="AS196" s="155">
        <v>0</v>
      </c>
      <c r="AT196" s="203">
        <f t="shared" si="26"/>
        <v>4705884</v>
      </c>
      <c r="AU196" s="203">
        <f t="shared" si="27"/>
        <v>199423</v>
      </c>
      <c r="AV196" s="203">
        <f t="shared" si="28"/>
        <v>7940074</v>
      </c>
    </row>
    <row r="197" spans="1:48" customFormat="1" ht="15" x14ac:dyDescent="0.25">
      <c r="A197" s="189">
        <v>891501676</v>
      </c>
      <c r="B197" s="174" t="s">
        <v>377</v>
      </c>
      <c r="C197" s="196">
        <v>44912</v>
      </c>
      <c r="D197" s="196">
        <v>43800</v>
      </c>
      <c r="E197" s="196">
        <v>44895</v>
      </c>
      <c r="F197" s="155">
        <v>138522391.72999999</v>
      </c>
      <c r="G197" s="155">
        <v>0</v>
      </c>
      <c r="H197" s="155">
        <v>0</v>
      </c>
      <c r="I197" s="155">
        <v>0</v>
      </c>
      <c r="J197" s="155">
        <v>85733265</v>
      </c>
      <c r="K197" s="155">
        <v>0</v>
      </c>
      <c r="L197" s="155">
        <v>0</v>
      </c>
      <c r="M197" s="155">
        <v>2523372</v>
      </c>
      <c r="N197" s="155">
        <v>623824</v>
      </c>
      <c r="O197" s="155">
        <v>0</v>
      </c>
      <c r="P197" s="155">
        <v>0</v>
      </c>
      <c r="Q197" s="155">
        <v>12709204</v>
      </c>
      <c r="R197" s="155">
        <v>0</v>
      </c>
      <c r="S197" s="155">
        <v>27930140</v>
      </c>
      <c r="T197" s="155">
        <v>2250041</v>
      </c>
      <c r="U197" s="155">
        <v>0</v>
      </c>
      <c r="V197" s="155">
        <v>3783490</v>
      </c>
      <c r="W197" s="155">
        <v>2969055.7299999893</v>
      </c>
      <c r="X197" s="155">
        <f t="shared" si="25"/>
        <v>0</v>
      </c>
      <c r="Y197" s="155">
        <v>0</v>
      </c>
      <c r="Z197" s="155">
        <v>0</v>
      </c>
      <c r="AA197" s="155">
        <v>0</v>
      </c>
      <c r="AB197" s="155">
        <f t="shared" si="24"/>
        <v>138522391.72999999</v>
      </c>
      <c r="AC197" s="167" t="s">
        <v>56</v>
      </c>
      <c r="AD197" s="197">
        <v>8297</v>
      </c>
      <c r="AE197" s="155" t="s">
        <v>102</v>
      </c>
      <c r="AF197" s="155">
        <v>2</v>
      </c>
      <c r="AG197" s="198" t="s">
        <v>71</v>
      </c>
      <c r="AH197" s="155" t="s">
        <v>25</v>
      </c>
      <c r="AI197" s="199">
        <v>45002</v>
      </c>
      <c r="AJ197" s="198" t="s">
        <v>61</v>
      </c>
      <c r="AK197" s="155"/>
      <c r="AL197" s="155">
        <v>0</v>
      </c>
      <c r="AM197" s="155">
        <v>0</v>
      </c>
      <c r="AN197" s="155">
        <v>0</v>
      </c>
      <c r="AO197" s="155">
        <v>0</v>
      </c>
      <c r="AP197" s="155">
        <v>70622724</v>
      </c>
      <c r="AQ197" s="155">
        <v>15110541</v>
      </c>
      <c r="AR197" s="155">
        <v>0</v>
      </c>
      <c r="AS197" s="155">
        <v>0</v>
      </c>
      <c r="AT197" s="203">
        <f t="shared" si="26"/>
        <v>98442469</v>
      </c>
      <c r="AU197" s="203">
        <f t="shared" si="27"/>
        <v>3147196</v>
      </c>
      <c r="AV197" s="203">
        <f t="shared" si="28"/>
        <v>27930140</v>
      </c>
    </row>
    <row r="198" spans="1:48" customFormat="1" ht="15" x14ac:dyDescent="0.25">
      <c r="A198" s="189">
        <v>900109866</v>
      </c>
      <c r="B198" s="174" t="s">
        <v>378</v>
      </c>
      <c r="C198" s="196">
        <v>44901</v>
      </c>
      <c r="D198" s="196">
        <v>44228</v>
      </c>
      <c r="E198" s="196">
        <v>44895</v>
      </c>
      <c r="F198" s="155">
        <v>463415053.27999997</v>
      </c>
      <c r="G198" s="155">
        <v>16319557.34</v>
      </c>
      <c r="H198" s="155">
        <v>0</v>
      </c>
      <c r="I198" s="155">
        <v>0</v>
      </c>
      <c r="J198" s="155">
        <v>383495733.30000001</v>
      </c>
      <c r="K198" s="155">
        <v>0</v>
      </c>
      <c r="L198" s="155">
        <v>0</v>
      </c>
      <c r="M198" s="155">
        <v>193040</v>
      </c>
      <c r="N198" s="155">
        <v>0</v>
      </c>
      <c r="O198" s="155">
        <v>0</v>
      </c>
      <c r="P198" s="155">
        <v>0</v>
      </c>
      <c r="Q198" s="155">
        <v>1431760</v>
      </c>
      <c r="R198" s="155">
        <v>0</v>
      </c>
      <c r="S198" s="155">
        <v>0</v>
      </c>
      <c r="T198" s="155">
        <v>2583745</v>
      </c>
      <c r="U198" s="155">
        <v>313303</v>
      </c>
      <c r="V198" s="155">
        <v>56284390</v>
      </c>
      <c r="W198" s="155">
        <v>2793524.6399999857</v>
      </c>
      <c r="X198" s="155">
        <f t="shared" si="25"/>
        <v>0</v>
      </c>
      <c r="Y198" s="155">
        <v>0</v>
      </c>
      <c r="Z198" s="155">
        <v>0</v>
      </c>
      <c r="AA198" s="155">
        <v>0</v>
      </c>
      <c r="AB198" s="155">
        <f t="shared" si="24"/>
        <v>463415053.27999997</v>
      </c>
      <c r="AC198" s="167" t="s">
        <v>19</v>
      </c>
      <c r="AD198" s="197">
        <v>8075</v>
      </c>
      <c r="AE198" s="155" t="s">
        <v>102</v>
      </c>
      <c r="AF198" s="155">
        <v>2</v>
      </c>
      <c r="AG198" s="198" t="s">
        <v>71</v>
      </c>
      <c r="AH198" s="155" t="s">
        <v>25</v>
      </c>
      <c r="AI198" s="199">
        <v>44991</v>
      </c>
      <c r="AJ198" s="198" t="s">
        <v>61</v>
      </c>
      <c r="AK198" s="155"/>
      <c r="AL198" s="155">
        <v>0</v>
      </c>
      <c r="AM198" s="155">
        <v>0</v>
      </c>
      <c r="AN198" s="155">
        <v>0</v>
      </c>
      <c r="AO198" s="155">
        <v>0</v>
      </c>
      <c r="AP198" s="155">
        <v>187582090</v>
      </c>
      <c r="AQ198" s="155">
        <v>31961286</v>
      </c>
      <c r="AR198" s="155">
        <v>92015645</v>
      </c>
      <c r="AS198" s="155">
        <v>71936712.299999997</v>
      </c>
      <c r="AT198" s="203">
        <f t="shared" si="26"/>
        <v>401247050.63999999</v>
      </c>
      <c r="AU198" s="203">
        <f t="shared" si="27"/>
        <v>193040</v>
      </c>
      <c r="AV198" s="203">
        <f t="shared" si="28"/>
        <v>0</v>
      </c>
    </row>
    <row r="199" spans="1:48" s="200" customFormat="1" ht="15" x14ac:dyDescent="0.25">
      <c r="A199" s="189">
        <v>900823956</v>
      </c>
      <c r="B199" s="174" t="s">
        <v>379</v>
      </c>
      <c r="C199" s="196">
        <v>44925</v>
      </c>
      <c r="D199" s="196">
        <v>43709</v>
      </c>
      <c r="E199" s="196">
        <v>44895</v>
      </c>
      <c r="F199" s="155">
        <v>460322486</v>
      </c>
      <c r="G199" s="155">
        <v>0</v>
      </c>
      <c r="H199" s="155">
        <v>0</v>
      </c>
      <c r="I199" s="155">
        <v>0</v>
      </c>
      <c r="J199" s="155">
        <v>141219140</v>
      </c>
      <c r="K199" s="155">
        <v>0</v>
      </c>
      <c r="L199" s="155">
        <v>199771</v>
      </c>
      <c r="M199" s="155">
        <v>0</v>
      </c>
      <c r="N199" s="155">
        <v>0</v>
      </c>
      <c r="O199" s="155">
        <v>0</v>
      </c>
      <c r="P199" s="155">
        <v>0</v>
      </c>
      <c r="Q199" s="155">
        <v>810656</v>
      </c>
      <c r="R199" s="155">
        <v>0</v>
      </c>
      <c r="S199" s="155">
        <v>51600202</v>
      </c>
      <c r="T199" s="155">
        <v>60193223</v>
      </c>
      <c r="U199" s="155">
        <v>0</v>
      </c>
      <c r="V199" s="155">
        <v>22833628</v>
      </c>
      <c r="W199" s="155">
        <v>183465866</v>
      </c>
      <c r="X199" s="155">
        <f t="shared" si="25"/>
        <v>0</v>
      </c>
      <c r="Y199" s="155">
        <v>0</v>
      </c>
      <c r="Z199" s="155">
        <v>0</v>
      </c>
      <c r="AA199" s="155">
        <v>0</v>
      </c>
      <c r="AB199" s="155">
        <f t="shared" si="24"/>
        <v>460322486</v>
      </c>
      <c r="AC199" s="167" t="s">
        <v>19</v>
      </c>
      <c r="AD199" s="197">
        <v>8474</v>
      </c>
      <c r="AE199" s="155" t="s">
        <v>102</v>
      </c>
      <c r="AF199" s="155">
        <v>2</v>
      </c>
      <c r="AG199" s="198" t="s">
        <v>71</v>
      </c>
      <c r="AH199" s="155" t="s">
        <v>25</v>
      </c>
      <c r="AI199" s="199">
        <v>44994</v>
      </c>
      <c r="AJ199" s="198" t="s">
        <v>61</v>
      </c>
      <c r="AK199" s="155"/>
      <c r="AL199" s="155">
        <v>0</v>
      </c>
      <c r="AM199" s="155">
        <v>0</v>
      </c>
      <c r="AN199" s="155">
        <v>0</v>
      </c>
      <c r="AO199" s="155">
        <v>0</v>
      </c>
      <c r="AP199" s="155">
        <v>140127339</v>
      </c>
      <c r="AQ199" s="155">
        <v>0</v>
      </c>
      <c r="AR199" s="155">
        <v>0</v>
      </c>
      <c r="AS199" s="155">
        <v>1091801.9099999999</v>
      </c>
      <c r="AT199" s="203">
        <f t="shared" si="26"/>
        <v>142029796</v>
      </c>
      <c r="AU199" s="203">
        <f t="shared" si="27"/>
        <v>199771</v>
      </c>
      <c r="AV199" s="203">
        <f t="shared" si="28"/>
        <v>51600202</v>
      </c>
    </row>
    <row r="200" spans="1:48" s="200" customFormat="1" ht="15" x14ac:dyDescent="0.25">
      <c r="A200" s="189">
        <v>900371613</v>
      </c>
      <c r="B200" s="174" t="s">
        <v>380</v>
      </c>
      <c r="C200" s="196">
        <v>44915</v>
      </c>
      <c r="D200" s="196">
        <v>44287</v>
      </c>
      <c r="E200" s="196">
        <v>44895</v>
      </c>
      <c r="F200" s="155">
        <v>159409381</v>
      </c>
      <c r="G200" s="155">
        <v>251929</v>
      </c>
      <c r="H200" s="155">
        <v>0</v>
      </c>
      <c r="I200" s="155">
        <v>0</v>
      </c>
      <c r="J200" s="155">
        <v>96321604.039999992</v>
      </c>
      <c r="K200" s="155">
        <v>0</v>
      </c>
      <c r="L200" s="155">
        <v>0</v>
      </c>
      <c r="M200" s="155">
        <v>4037999</v>
      </c>
      <c r="N200" s="155">
        <v>670640</v>
      </c>
      <c r="O200" s="155">
        <v>0</v>
      </c>
      <c r="P200" s="155">
        <v>0</v>
      </c>
      <c r="Q200" s="155">
        <v>27008502</v>
      </c>
      <c r="R200" s="155">
        <v>0</v>
      </c>
      <c r="S200" s="155">
        <v>26164367</v>
      </c>
      <c r="T200" s="155">
        <v>80832</v>
      </c>
      <c r="U200" s="155">
        <v>0</v>
      </c>
      <c r="V200" s="155">
        <v>59700</v>
      </c>
      <c r="W200" s="155">
        <v>4813807.9600000083</v>
      </c>
      <c r="X200" s="155">
        <f t="shared" si="25"/>
        <v>0</v>
      </c>
      <c r="Y200" s="155">
        <v>0</v>
      </c>
      <c r="Z200" s="155">
        <v>18958</v>
      </c>
      <c r="AA200" s="155"/>
      <c r="AB200" s="155">
        <f>+F200-AA200</f>
        <v>159409381</v>
      </c>
      <c r="AC200" s="167" t="s">
        <v>19</v>
      </c>
      <c r="AD200" s="197">
        <v>8349</v>
      </c>
      <c r="AE200" s="155" t="s">
        <v>102</v>
      </c>
      <c r="AF200" s="155">
        <v>2</v>
      </c>
      <c r="AG200" s="198" t="s">
        <v>71</v>
      </c>
      <c r="AH200" s="155" t="s">
        <v>25</v>
      </c>
      <c r="AI200" s="199">
        <v>45006</v>
      </c>
      <c r="AJ200" s="198" t="s">
        <v>61</v>
      </c>
      <c r="AK200" s="155"/>
      <c r="AL200" s="155">
        <v>0</v>
      </c>
      <c r="AM200" s="155">
        <v>0</v>
      </c>
      <c r="AN200" s="155">
        <v>0</v>
      </c>
      <c r="AO200" s="155"/>
      <c r="AP200" s="155">
        <v>0</v>
      </c>
      <c r="AQ200" s="155">
        <v>75580773</v>
      </c>
      <c r="AR200" s="155">
        <v>2421595</v>
      </c>
      <c r="AS200" s="155">
        <v>18319236.039999999</v>
      </c>
      <c r="AT200" s="203">
        <f t="shared" si="26"/>
        <v>123582035.03999999</v>
      </c>
      <c r="AU200" s="203">
        <f t="shared" si="27"/>
        <v>4708639</v>
      </c>
      <c r="AV200" s="203">
        <f t="shared" si="28"/>
        <v>26164367</v>
      </c>
    </row>
    <row r="201" spans="1:48" s="200" customFormat="1" ht="15" x14ac:dyDescent="0.25">
      <c r="A201" s="189">
        <v>900558595</v>
      </c>
      <c r="B201" s="174" t="s">
        <v>381</v>
      </c>
      <c r="C201" s="196">
        <v>44925</v>
      </c>
      <c r="D201" s="196">
        <v>44348</v>
      </c>
      <c r="E201" s="196">
        <v>44834</v>
      </c>
      <c r="F201" s="155">
        <v>9876836</v>
      </c>
      <c r="G201" s="155">
        <v>0</v>
      </c>
      <c r="H201" s="155">
        <v>0</v>
      </c>
      <c r="I201" s="155">
        <v>0</v>
      </c>
      <c r="J201" s="155">
        <v>3344480</v>
      </c>
      <c r="K201" s="155">
        <v>0</v>
      </c>
      <c r="L201" s="155">
        <v>0</v>
      </c>
      <c r="M201" s="155">
        <v>0</v>
      </c>
      <c r="N201" s="155">
        <v>0</v>
      </c>
      <c r="O201" s="155">
        <v>0</v>
      </c>
      <c r="P201" s="155">
        <v>0</v>
      </c>
      <c r="Q201" s="155">
        <v>0</v>
      </c>
      <c r="R201" s="155">
        <v>0</v>
      </c>
      <c r="S201" s="155">
        <v>1500019</v>
      </c>
      <c r="T201" s="155">
        <v>1559274</v>
      </c>
      <c r="U201" s="155">
        <v>0</v>
      </c>
      <c r="V201" s="155">
        <v>0</v>
      </c>
      <c r="W201" s="155">
        <v>3473063</v>
      </c>
      <c r="X201" s="155">
        <f t="shared" si="25"/>
        <v>0</v>
      </c>
      <c r="Y201" s="155">
        <v>0</v>
      </c>
      <c r="Z201" s="155">
        <v>0</v>
      </c>
      <c r="AA201" s="155">
        <v>0</v>
      </c>
      <c r="AB201" s="155">
        <f t="shared" si="24"/>
        <v>9876836</v>
      </c>
      <c r="AC201" s="167" t="s">
        <v>19</v>
      </c>
      <c r="AD201" s="197">
        <v>8470</v>
      </c>
      <c r="AE201" s="155" t="s">
        <v>102</v>
      </c>
      <c r="AF201" s="155">
        <v>2</v>
      </c>
      <c r="AG201" s="198" t="s">
        <v>71</v>
      </c>
      <c r="AH201" s="155" t="s">
        <v>25</v>
      </c>
      <c r="AI201" s="199">
        <v>45011</v>
      </c>
      <c r="AJ201" s="198" t="s">
        <v>61</v>
      </c>
      <c r="AK201" s="155"/>
      <c r="AL201" s="155">
        <v>0</v>
      </c>
      <c r="AM201" s="155">
        <v>0</v>
      </c>
      <c r="AN201" s="155">
        <v>0</v>
      </c>
      <c r="AO201" s="155">
        <v>0</v>
      </c>
      <c r="AP201" s="155">
        <v>562213</v>
      </c>
      <c r="AQ201" s="155">
        <v>2782267</v>
      </c>
      <c r="AR201" s="155">
        <v>0</v>
      </c>
      <c r="AS201" s="155">
        <v>0</v>
      </c>
      <c r="AT201" s="203">
        <f t="shared" si="26"/>
        <v>3344480</v>
      </c>
      <c r="AU201" s="203">
        <f t="shared" si="27"/>
        <v>0</v>
      </c>
      <c r="AV201" s="203">
        <f t="shared" si="28"/>
        <v>1500019</v>
      </c>
    </row>
    <row r="202" spans="1:48" s="200" customFormat="1" ht="15" x14ac:dyDescent="0.25">
      <c r="A202" s="189">
        <v>828000386</v>
      </c>
      <c r="B202" s="174" t="s">
        <v>382</v>
      </c>
      <c r="C202" s="196">
        <v>44900</v>
      </c>
      <c r="D202" s="196">
        <v>43831</v>
      </c>
      <c r="E202" s="196">
        <v>44895</v>
      </c>
      <c r="F202" s="155">
        <v>6494637</v>
      </c>
      <c r="G202" s="155">
        <v>0</v>
      </c>
      <c r="H202" s="155">
        <v>0</v>
      </c>
      <c r="I202" s="155">
        <v>0</v>
      </c>
      <c r="J202" s="155">
        <v>1751959</v>
      </c>
      <c r="K202" s="155">
        <v>0</v>
      </c>
      <c r="L202" s="155">
        <v>0</v>
      </c>
      <c r="M202" s="155">
        <v>0</v>
      </c>
      <c r="N202" s="155">
        <v>495952</v>
      </c>
      <c r="O202" s="155">
        <v>0</v>
      </c>
      <c r="P202" s="155">
        <v>0</v>
      </c>
      <c r="Q202" s="155">
        <v>60000</v>
      </c>
      <c r="R202" s="155">
        <v>0</v>
      </c>
      <c r="S202" s="155">
        <v>199100</v>
      </c>
      <c r="T202" s="155">
        <v>3450996</v>
      </c>
      <c r="U202" s="155">
        <v>0</v>
      </c>
      <c r="V202" s="155">
        <v>0</v>
      </c>
      <c r="W202" s="155">
        <v>536630</v>
      </c>
      <c r="X202" s="155">
        <f t="shared" si="25"/>
        <v>0</v>
      </c>
      <c r="Y202" s="155">
        <v>0</v>
      </c>
      <c r="Z202" s="155">
        <v>0</v>
      </c>
      <c r="AA202" s="155">
        <v>0</v>
      </c>
      <c r="AB202" s="155">
        <f t="shared" si="24"/>
        <v>6494637</v>
      </c>
      <c r="AC202" s="167" t="s">
        <v>56</v>
      </c>
      <c r="AD202" s="197">
        <v>8027</v>
      </c>
      <c r="AE202" s="155" t="s">
        <v>102</v>
      </c>
      <c r="AF202" s="155">
        <v>2</v>
      </c>
      <c r="AG202" s="198" t="s">
        <v>71</v>
      </c>
      <c r="AH202" s="155" t="s">
        <v>25</v>
      </c>
      <c r="AI202" s="199">
        <v>44986</v>
      </c>
      <c r="AJ202" s="198" t="s">
        <v>61</v>
      </c>
      <c r="AK202" s="155"/>
      <c r="AL202" s="155">
        <v>0</v>
      </c>
      <c r="AM202" s="155">
        <v>0</v>
      </c>
      <c r="AN202" s="155">
        <v>0</v>
      </c>
      <c r="AO202" s="155">
        <v>0</v>
      </c>
      <c r="AP202" s="155">
        <v>1720020</v>
      </c>
      <c r="AQ202" s="155">
        <v>0</v>
      </c>
      <c r="AR202" s="155">
        <v>0</v>
      </c>
      <c r="AS202" s="155">
        <v>31939</v>
      </c>
      <c r="AT202" s="203">
        <f t="shared" si="26"/>
        <v>1811959</v>
      </c>
      <c r="AU202" s="203">
        <f t="shared" si="27"/>
        <v>495952</v>
      </c>
      <c r="AV202" s="203">
        <f t="shared" si="28"/>
        <v>199100</v>
      </c>
    </row>
    <row r="203" spans="1:48" s="200" customFormat="1" ht="15" x14ac:dyDescent="0.25">
      <c r="A203" s="189">
        <v>832001794</v>
      </c>
      <c r="B203" s="174" t="s">
        <v>383</v>
      </c>
      <c r="C203" s="196">
        <v>44912</v>
      </c>
      <c r="D203" s="196">
        <v>43983</v>
      </c>
      <c r="E203" s="196">
        <v>44865</v>
      </c>
      <c r="F203" s="155">
        <v>14948399</v>
      </c>
      <c r="G203" s="155">
        <v>0</v>
      </c>
      <c r="H203" s="155">
        <v>0</v>
      </c>
      <c r="I203" s="155">
        <v>0</v>
      </c>
      <c r="J203" s="155">
        <v>0</v>
      </c>
      <c r="K203" s="155">
        <v>0</v>
      </c>
      <c r="L203" s="155">
        <v>0</v>
      </c>
      <c r="M203" s="155">
        <v>0</v>
      </c>
      <c r="N203" s="155">
        <v>0</v>
      </c>
      <c r="O203" s="155">
        <v>0</v>
      </c>
      <c r="P203" s="155">
        <v>0</v>
      </c>
      <c r="Q203" s="155">
        <v>2351800</v>
      </c>
      <c r="R203" s="155">
        <v>0</v>
      </c>
      <c r="S203" s="155">
        <v>501530</v>
      </c>
      <c r="T203" s="155">
        <v>5430900</v>
      </c>
      <c r="U203" s="155">
        <v>0</v>
      </c>
      <c r="V203" s="155">
        <v>6279600</v>
      </c>
      <c r="W203" s="155">
        <v>384569</v>
      </c>
      <c r="X203" s="155">
        <f t="shared" si="25"/>
        <v>0</v>
      </c>
      <c r="Y203" s="155">
        <v>0</v>
      </c>
      <c r="Z203" s="155">
        <v>0</v>
      </c>
      <c r="AA203" s="155">
        <v>0</v>
      </c>
      <c r="AB203" s="155">
        <f t="shared" si="24"/>
        <v>14948399</v>
      </c>
      <c r="AC203" s="167" t="s">
        <v>19</v>
      </c>
      <c r="AD203" s="197">
        <v>8312</v>
      </c>
      <c r="AE203" s="155" t="s">
        <v>102</v>
      </c>
      <c r="AF203" s="155">
        <v>2</v>
      </c>
      <c r="AG203" s="198" t="s">
        <v>71</v>
      </c>
      <c r="AH203" s="155" t="s">
        <v>25</v>
      </c>
      <c r="AI203" s="199">
        <v>44990</v>
      </c>
      <c r="AJ203" s="198" t="s">
        <v>61</v>
      </c>
      <c r="AK203" s="155"/>
      <c r="AL203" s="155">
        <v>0</v>
      </c>
      <c r="AM203" s="155">
        <v>0</v>
      </c>
      <c r="AN203" s="155">
        <v>0</v>
      </c>
      <c r="AO203" s="155">
        <v>0</v>
      </c>
      <c r="AP203" s="155">
        <v>0</v>
      </c>
      <c r="AQ203" s="155">
        <v>0</v>
      </c>
      <c r="AR203" s="155">
        <v>0</v>
      </c>
      <c r="AS203" s="155">
        <v>0</v>
      </c>
      <c r="AT203" s="203">
        <f t="shared" si="26"/>
        <v>2351800</v>
      </c>
      <c r="AU203" s="203">
        <f t="shared" si="27"/>
        <v>0</v>
      </c>
      <c r="AV203" s="203">
        <f t="shared" si="28"/>
        <v>501530</v>
      </c>
    </row>
    <row r="204" spans="1:48" s="200" customFormat="1" ht="15" x14ac:dyDescent="0.25">
      <c r="A204" s="189">
        <v>900145572</v>
      </c>
      <c r="B204" s="174" t="s">
        <v>384</v>
      </c>
      <c r="C204" s="196">
        <v>44921</v>
      </c>
      <c r="D204" s="196">
        <v>40179</v>
      </c>
      <c r="E204" s="196">
        <v>44895</v>
      </c>
      <c r="F204" s="155">
        <v>8991432</v>
      </c>
      <c r="G204" s="155">
        <v>0</v>
      </c>
      <c r="H204" s="155">
        <v>0</v>
      </c>
      <c r="I204" s="155">
        <v>0</v>
      </c>
      <c r="J204" s="155">
        <v>0</v>
      </c>
      <c r="K204" s="155">
        <v>0</v>
      </c>
      <c r="L204" s="155">
        <v>0</v>
      </c>
      <c r="M204" s="155">
        <v>0</v>
      </c>
      <c r="N204" s="155">
        <v>0</v>
      </c>
      <c r="O204" s="155">
        <v>0</v>
      </c>
      <c r="P204" s="155">
        <v>0</v>
      </c>
      <c r="Q204" s="155">
        <v>0</v>
      </c>
      <c r="R204" s="155">
        <v>0</v>
      </c>
      <c r="S204" s="155">
        <v>485802</v>
      </c>
      <c r="T204" s="155">
        <v>609803</v>
      </c>
      <c r="U204" s="155">
        <v>0</v>
      </c>
      <c r="V204" s="155">
        <v>3716858</v>
      </c>
      <c r="W204" s="155">
        <v>4178969</v>
      </c>
      <c r="X204" s="155">
        <f t="shared" si="25"/>
        <v>0</v>
      </c>
      <c r="Y204" s="155">
        <v>0</v>
      </c>
      <c r="Z204" s="155">
        <v>0</v>
      </c>
      <c r="AA204" s="155">
        <v>50459221.670000002</v>
      </c>
      <c r="AB204" s="155">
        <f t="shared" si="24"/>
        <v>-41467789.670000002</v>
      </c>
      <c r="AC204" s="167" t="s">
        <v>56</v>
      </c>
      <c r="AD204" s="197">
        <v>8389</v>
      </c>
      <c r="AE204" s="155" t="s">
        <v>102</v>
      </c>
      <c r="AF204" s="155">
        <v>2</v>
      </c>
      <c r="AG204" s="198" t="s">
        <v>71</v>
      </c>
      <c r="AH204" s="155" t="s">
        <v>25</v>
      </c>
      <c r="AI204" s="199">
        <v>45011</v>
      </c>
      <c r="AJ204" s="198" t="s">
        <v>61</v>
      </c>
      <c r="AK204" s="155"/>
      <c r="AL204" s="155">
        <v>0</v>
      </c>
      <c r="AM204" s="155">
        <v>0</v>
      </c>
      <c r="AN204" s="155">
        <v>0</v>
      </c>
      <c r="AO204" s="155">
        <v>0</v>
      </c>
      <c r="AP204" s="155">
        <v>0</v>
      </c>
      <c r="AQ204" s="155">
        <v>0</v>
      </c>
      <c r="AR204" s="155">
        <v>0</v>
      </c>
      <c r="AS204" s="155">
        <v>0</v>
      </c>
      <c r="AT204" s="203">
        <f t="shared" si="26"/>
        <v>0</v>
      </c>
      <c r="AU204" s="203">
        <f t="shared" si="27"/>
        <v>0</v>
      </c>
      <c r="AV204" s="203">
        <f t="shared" si="28"/>
        <v>485802</v>
      </c>
    </row>
    <row r="205" spans="1:48" s="200" customFormat="1" ht="15" x14ac:dyDescent="0.25">
      <c r="A205" s="189">
        <v>820003435</v>
      </c>
      <c r="B205" s="174" t="s">
        <v>385</v>
      </c>
      <c r="C205" s="196">
        <v>44902</v>
      </c>
      <c r="D205" s="196">
        <v>43952</v>
      </c>
      <c r="E205" s="196">
        <v>44895</v>
      </c>
      <c r="F205" s="155">
        <v>2658882.6800000002</v>
      </c>
      <c r="G205" s="155">
        <v>0</v>
      </c>
      <c r="H205" s="155">
        <v>0</v>
      </c>
      <c r="I205" s="155">
        <v>0</v>
      </c>
      <c r="J205" s="155">
        <v>20800</v>
      </c>
      <c r="K205" s="155">
        <v>0</v>
      </c>
      <c r="L205" s="155">
        <v>0</v>
      </c>
      <c r="M205" s="155">
        <v>0</v>
      </c>
      <c r="N205" s="155">
        <v>0</v>
      </c>
      <c r="O205" s="155">
        <v>0</v>
      </c>
      <c r="P205" s="155">
        <v>0</v>
      </c>
      <c r="Q205" s="155">
        <v>152200</v>
      </c>
      <c r="R205" s="155">
        <v>0</v>
      </c>
      <c r="S205" s="155">
        <v>599660</v>
      </c>
      <c r="T205" s="155">
        <v>777327.62</v>
      </c>
      <c r="U205" s="155">
        <v>0</v>
      </c>
      <c r="V205" s="155">
        <v>600602</v>
      </c>
      <c r="W205" s="155">
        <v>508293.06000000006</v>
      </c>
      <c r="X205" s="155">
        <f t="shared" si="25"/>
        <v>0</v>
      </c>
      <c r="Y205" s="155">
        <v>0</v>
      </c>
      <c r="Z205" s="155">
        <v>0</v>
      </c>
      <c r="AA205" s="155">
        <v>0</v>
      </c>
      <c r="AB205" s="155">
        <f t="shared" si="24"/>
        <v>2658882.6800000002</v>
      </c>
      <c r="AC205" s="167" t="s">
        <v>56</v>
      </c>
      <c r="AD205" s="197">
        <v>8079</v>
      </c>
      <c r="AE205" s="155" t="s">
        <v>102</v>
      </c>
      <c r="AF205" s="155">
        <v>2</v>
      </c>
      <c r="AG205" s="198" t="s">
        <v>71</v>
      </c>
      <c r="AH205" s="155" t="s">
        <v>25</v>
      </c>
      <c r="AI205" s="199">
        <v>44992</v>
      </c>
      <c r="AJ205" s="198" t="s">
        <v>61</v>
      </c>
      <c r="AK205" s="155"/>
      <c r="AL205" s="155">
        <v>0</v>
      </c>
      <c r="AM205" s="155">
        <v>0</v>
      </c>
      <c r="AN205" s="155">
        <v>0</v>
      </c>
      <c r="AO205" s="155">
        <v>0</v>
      </c>
      <c r="AP205" s="155">
        <v>15800</v>
      </c>
      <c r="AQ205" s="155">
        <v>5000</v>
      </c>
      <c r="AR205" s="155">
        <v>0</v>
      </c>
      <c r="AS205" s="155">
        <v>0</v>
      </c>
      <c r="AT205" s="203">
        <f t="shared" si="26"/>
        <v>173000</v>
      </c>
      <c r="AU205" s="203">
        <f t="shared" si="27"/>
        <v>0</v>
      </c>
      <c r="AV205" s="203">
        <f t="shared" si="28"/>
        <v>599660</v>
      </c>
    </row>
    <row r="206" spans="1:48" s="200" customFormat="1" ht="15" x14ac:dyDescent="0.25">
      <c r="A206" s="189">
        <v>900249014</v>
      </c>
      <c r="B206" s="174" t="s">
        <v>386</v>
      </c>
      <c r="C206" s="196">
        <v>44906</v>
      </c>
      <c r="D206" s="196">
        <v>44593</v>
      </c>
      <c r="E206" s="196">
        <v>44895</v>
      </c>
      <c r="F206" s="155">
        <v>54576922</v>
      </c>
      <c r="G206" s="155">
        <v>0</v>
      </c>
      <c r="H206" s="155">
        <v>0</v>
      </c>
      <c r="I206" s="155">
        <v>0</v>
      </c>
      <c r="J206" s="155">
        <v>38632846</v>
      </c>
      <c r="K206" s="155">
        <v>0</v>
      </c>
      <c r="L206" s="155">
        <v>0</v>
      </c>
      <c r="M206" s="155">
        <v>0</v>
      </c>
      <c r="N206" s="155">
        <v>0</v>
      </c>
      <c r="O206" s="155">
        <v>0</v>
      </c>
      <c r="P206" s="155">
        <v>0</v>
      </c>
      <c r="Q206" s="155">
        <v>0</v>
      </c>
      <c r="R206" s="155">
        <v>0</v>
      </c>
      <c r="S206" s="155">
        <v>0</v>
      </c>
      <c r="T206" s="155">
        <v>11169230</v>
      </c>
      <c r="U206" s="155">
        <v>0</v>
      </c>
      <c r="V206" s="155">
        <v>0</v>
      </c>
      <c r="W206" s="155">
        <v>4774846</v>
      </c>
      <c r="X206" s="155">
        <f t="shared" si="25"/>
        <v>0</v>
      </c>
      <c r="Y206" s="155">
        <v>0</v>
      </c>
      <c r="Z206" s="155">
        <v>0</v>
      </c>
      <c r="AA206" s="155">
        <v>0</v>
      </c>
      <c r="AB206" s="155">
        <f t="shared" si="24"/>
        <v>54576922</v>
      </c>
      <c r="AC206" s="167" t="s">
        <v>19</v>
      </c>
      <c r="AD206" s="197">
        <v>8148</v>
      </c>
      <c r="AE206" s="155" t="s">
        <v>102</v>
      </c>
      <c r="AF206" s="155">
        <v>2</v>
      </c>
      <c r="AG206" s="198" t="s">
        <v>71</v>
      </c>
      <c r="AH206" s="155" t="s">
        <v>25</v>
      </c>
      <c r="AI206" s="199">
        <v>44994</v>
      </c>
      <c r="AJ206" s="198" t="s">
        <v>61</v>
      </c>
      <c r="AK206" s="155"/>
      <c r="AL206" s="155">
        <v>0</v>
      </c>
      <c r="AM206" s="155">
        <v>0</v>
      </c>
      <c r="AN206" s="155">
        <v>0</v>
      </c>
      <c r="AO206" s="155">
        <v>0</v>
      </c>
      <c r="AP206" s="155">
        <v>11748000</v>
      </c>
      <c r="AQ206" s="155">
        <v>14685000</v>
      </c>
      <c r="AR206" s="155">
        <v>12199846</v>
      </c>
      <c r="AS206" s="155">
        <v>0</v>
      </c>
      <c r="AT206" s="203">
        <f t="shared" si="26"/>
        <v>38632846</v>
      </c>
      <c r="AU206" s="203">
        <f t="shared" si="27"/>
        <v>0</v>
      </c>
      <c r="AV206" s="203">
        <f t="shared" si="28"/>
        <v>0</v>
      </c>
    </row>
    <row r="207" spans="1:48" s="200" customFormat="1" ht="15" x14ac:dyDescent="0.25">
      <c r="A207" s="189">
        <v>900306367</v>
      </c>
      <c r="B207" s="174" t="s">
        <v>387</v>
      </c>
      <c r="C207" s="196">
        <v>44912</v>
      </c>
      <c r="D207" s="196">
        <v>44866</v>
      </c>
      <c r="E207" s="196">
        <v>44895</v>
      </c>
      <c r="F207" s="155">
        <v>2840080</v>
      </c>
      <c r="G207" s="155">
        <v>0</v>
      </c>
      <c r="H207" s="155">
        <v>0</v>
      </c>
      <c r="I207" s="155">
        <v>0</v>
      </c>
      <c r="J207" s="155">
        <v>2842000</v>
      </c>
      <c r="K207" s="155">
        <v>0</v>
      </c>
      <c r="L207" s="155">
        <v>0</v>
      </c>
      <c r="M207" s="155">
        <v>0</v>
      </c>
      <c r="N207" s="155">
        <v>0</v>
      </c>
      <c r="O207" s="155">
        <v>0</v>
      </c>
      <c r="P207" s="155">
        <v>0</v>
      </c>
      <c r="Q207" s="155">
        <v>0</v>
      </c>
      <c r="R207" s="155">
        <v>0</v>
      </c>
      <c r="S207" s="155">
        <v>0</v>
      </c>
      <c r="T207" s="155">
        <v>0</v>
      </c>
      <c r="U207" s="155">
        <v>0</v>
      </c>
      <c r="V207" s="155">
        <v>0</v>
      </c>
      <c r="W207" s="155">
        <v>-1920</v>
      </c>
      <c r="X207" s="155">
        <f t="shared" si="25"/>
        <v>0</v>
      </c>
      <c r="Y207" s="155">
        <v>0</v>
      </c>
      <c r="Z207" s="155">
        <v>0</v>
      </c>
      <c r="AA207" s="155">
        <v>0</v>
      </c>
      <c r="AB207" s="155">
        <f t="shared" si="24"/>
        <v>2840080</v>
      </c>
      <c r="AC207" s="167" t="s">
        <v>19</v>
      </c>
      <c r="AD207" s="197">
        <v>8313</v>
      </c>
      <c r="AE207" s="155" t="s">
        <v>102</v>
      </c>
      <c r="AF207" s="155">
        <v>2</v>
      </c>
      <c r="AG207" s="198" t="s">
        <v>71</v>
      </c>
      <c r="AH207" s="155" t="s">
        <v>25</v>
      </c>
      <c r="AI207" s="199">
        <v>44990</v>
      </c>
      <c r="AJ207" s="198" t="s">
        <v>61</v>
      </c>
      <c r="AK207" s="155"/>
      <c r="AL207" s="155">
        <v>0</v>
      </c>
      <c r="AM207" s="155">
        <v>0</v>
      </c>
      <c r="AN207" s="155">
        <v>0</v>
      </c>
      <c r="AO207" s="155">
        <v>0</v>
      </c>
      <c r="AP207" s="155">
        <v>2842000</v>
      </c>
      <c r="AQ207" s="155">
        <v>0</v>
      </c>
      <c r="AR207" s="155">
        <v>0</v>
      </c>
      <c r="AS207" s="155">
        <v>0</v>
      </c>
      <c r="AT207" s="203">
        <f t="shared" si="26"/>
        <v>2842000</v>
      </c>
      <c r="AU207" s="203">
        <f t="shared" si="27"/>
        <v>0</v>
      </c>
      <c r="AV207" s="203">
        <f t="shared" si="28"/>
        <v>0</v>
      </c>
    </row>
    <row r="208" spans="1:48" s="200" customFormat="1" ht="15" x14ac:dyDescent="0.25">
      <c r="A208" s="189">
        <v>900893306</v>
      </c>
      <c r="B208" s="174" t="s">
        <v>388</v>
      </c>
      <c r="C208" s="196">
        <v>44900</v>
      </c>
      <c r="D208" s="196">
        <v>44774</v>
      </c>
      <c r="E208" s="196">
        <v>44865</v>
      </c>
      <c r="F208" s="155">
        <v>19701474</v>
      </c>
      <c r="G208" s="155">
        <v>0</v>
      </c>
      <c r="H208" s="155">
        <v>0</v>
      </c>
      <c r="I208" s="155">
        <v>0</v>
      </c>
      <c r="J208" s="155">
        <v>8031038</v>
      </c>
      <c r="K208" s="155">
        <v>0</v>
      </c>
      <c r="L208" s="155">
        <v>0</v>
      </c>
      <c r="M208" s="155">
        <v>0</v>
      </c>
      <c r="N208" s="155">
        <v>0</v>
      </c>
      <c r="O208" s="155">
        <v>0</v>
      </c>
      <c r="P208" s="155">
        <v>0</v>
      </c>
      <c r="Q208" s="155">
        <v>0</v>
      </c>
      <c r="R208" s="155">
        <v>0</v>
      </c>
      <c r="S208" s="155">
        <v>0</v>
      </c>
      <c r="T208" s="155">
        <v>45000</v>
      </c>
      <c r="U208" s="155">
        <v>0</v>
      </c>
      <c r="V208" s="155">
        <v>75000</v>
      </c>
      <c r="W208" s="155">
        <v>11550436</v>
      </c>
      <c r="X208" s="155">
        <f t="shared" si="25"/>
        <v>0</v>
      </c>
      <c r="Y208" s="155">
        <v>0</v>
      </c>
      <c r="Z208" s="155">
        <v>0</v>
      </c>
      <c r="AA208" s="155">
        <v>0</v>
      </c>
      <c r="AB208" s="155">
        <f t="shared" si="24"/>
        <v>19701474</v>
      </c>
      <c r="AC208" s="167" t="s">
        <v>19</v>
      </c>
      <c r="AD208" s="197">
        <v>8061</v>
      </c>
      <c r="AE208" s="155" t="s">
        <v>102</v>
      </c>
      <c r="AF208" s="155">
        <v>2</v>
      </c>
      <c r="AG208" s="198" t="s">
        <v>71</v>
      </c>
      <c r="AH208" s="155" t="s">
        <v>25</v>
      </c>
      <c r="AI208" s="199">
        <v>44986</v>
      </c>
      <c r="AJ208" s="198" t="s">
        <v>61</v>
      </c>
      <c r="AK208" s="155"/>
      <c r="AL208" s="155">
        <v>0</v>
      </c>
      <c r="AM208" s="155">
        <v>0</v>
      </c>
      <c r="AN208" s="155">
        <v>0</v>
      </c>
      <c r="AO208" s="155">
        <v>0</v>
      </c>
      <c r="AP208" s="155">
        <v>2991988</v>
      </c>
      <c r="AQ208" s="155">
        <v>5039050</v>
      </c>
      <c r="AR208" s="155">
        <v>0</v>
      </c>
      <c r="AS208" s="155">
        <v>0</v>
      </c>
      <c r="AT208" s="203">
        <f t="shared" si="26"/>
        <v>8031038</v>
      </c>
      <c r="AU208" s="203">
        <f t="shared" si="27"/>
        <v>0</v>
      </c>
      <c r="AV208" s="203">
        <f t="shared" si="28"/>
        <v>0</v>
      </c>
    </row>
    <row r="209" spans="1:48" s="200" customFormat="1" ht="15" x14ac:dyDescent="0.25">
      <c r="A209" s="189">
        <v>900309444</v>
      </c>
      <c r="B209" s="174" t="s">
        <v>389</v>
      </c>
      <c r="C209" s="196">
        <v>44918</v>
      </c>
      <c r="D209" s="196">
        <v>44835</v>
      </c>
      <c r="E209" s="196">
        <v>44895</v>
      </c>
      <c r="F209" s="155">
        <v>10394405</v>
      </c>
      <c r="G209" s="155">
        <v>0</v>
      </c>
      <c r="H209" s="155">
        <v>0</v>
      </c>
      <c r="I209" s="155">
        <v>0</v>
      </c>
      <c r="J209" s="155">
        <v>6949756</v>
      </c>
      <c r="K209" s="155">
        <v>0</v>
      </c>
      <c r="L209" s="155">
        <v>0</v>
      </c>
      <c r="M209" s="155">
        <v>0</v>
      </c>
      <c r="N209" s="155">
        <v>0</v>
      </c>
      <c r="O209" s="155">
        <v>0</v>
      </c>
      <c r="P209" s="155">
        <v>0</v>
      </c>
      <c r="Q209" s="155">
        <v>0</v>
      </c>
      <c r="R209" s="155">
        <v>0</v>
      </c>
      <c r="S209" s="155">
        <v>3444649</v>
      </c>
      <c r="T209" s="155">
        <v>0</v>
      </c>
      <c r="U209" s="155">
        <v>0</v>
      </c>
      <c r="V209" s="155">
        <v>0</v>
      </c>
      <c r="W209" s="155">
        <v>0</v>
      </c>
      <c r="X209" s="155">
        <f t="shared" si="25"/>
        <v>0</v>
      </c>
      <c r="Y209" s="155">
        <v>0</v>
      </c>
      <c r="Z209" s="155">
        <v>0</v>
      </c>
      <c r="AA209" s="155">
        <v>0</v>
      </c>
      <c r="AB209" s="155">
        <f t="shared" si="24"/>
        <v>10394405</v>
      </c>
      <c r="AC209" s="167" t="s">
        <v>19</v>
      </c>
      <c r="AD209" s="197">
        <v>8398</v>
      </c>
      <c r="AE209" s="155" t="s">
        <v>102</v>
      </c>
      <c r="AF209" s="155">
        <v>2</v>
      </c>
      <c r="AG209" s="198" t="s">
        <v>71</v>
      </c>
      <c r="AH209" s="155" t="s">
        <v>25</v>
      </c>
      <c r="AI209" s="199">
        <v>44948</v>
      </c>
      <c r="AJ209" s="198" t="s">
        <v>61</v>
      </c>
      <c r="AK209" s="155"/>
      <c r="AL209" s="155">
        <v>0</v>
      </c>
      <c r="AM209" s="155">
        <v>0</v>
      </c>
      <c r="AN209" s="155">
        <v>0</v>
      </c>
      <c r="AO209" s="155">
        <v>0</v>
      </c>
      <c r="AP209" s="155">
        <v>0</v>
      </c>
      <c r="AQ209" s="155">
        <v>6949756</v>
      </c>
      <c r="AR209" s="155">
        <v>0</v>
      </c>
      <c r="AS209" s="155">
        <v>0</v>
      </c>
      <c r="AT209" s="203">
        <f t="shared" si="26"/>
        <v>6949756</v>
      </c>
      <c r="AU209" s="203">
        <f t="shared" si="27"/>
        <v>0</v>
      </c>
      <c r="AV209" s="203">
        <f t="shared" si="28"/>
        <v>3444649</v>
      </c>
    </row>
    <row r="210" spans="1:48" s="200" customFormat="1" ht="15" x14ac:dyDescent="0.25">
      <c r="A210" s="189">
        <v>890307200</v>
      </c>
      <c r="B210" s="174" t="s">
        <v>390</v>
      </c>
      <c r="C210" s="196">
        <v>44922</v>
      </c>
      <c r="D210" s="196">
        <v>44287</v>
      </c>
      <c r="E210" s="196">
        <v>44895</v>
      </c>
      <c r="F210" s="155">
        <v>438200666.43000001</v>
      </c>
      <c r="G210" s="155">
        <v>0</v>
      </c>
      <c r="H210" s="155">
        <v>0</v>
      </c>
      <c r="I210" s="155">
        <v>0</v>
      </c>
      <c r="J210" s="155">
        <v>75816535.409999996</v>
      </c>
      <c r="K210" s="155">
        <v>17473271</v>
      </c>
      <c r="L210" s="155">
        <v>0</v>
      </c>
      <c r="M210" s="155">
        <v>40983455</v>
      </c>
      <c r="N210" s="155">
        <v>1373065</v>
      </c>
      <c r="O210" s="155">
        <v>0</v>
      </c>
      <c r="P210" s="155">
        <v>0</v>
      </c>
      <c r="Q210" s="155">
        <v>0</v>
      </c>
      <c r="R210" s="155">
        <v>0</v>
      </c>
      <c r="S210" s="155">
        <v>31102802</v>
      </c>
      <c r="T210" s="155">
        <v>152186718</v>
      </c>
      <c r="U210" s="155">
        <v>0</v>
      </c>
      <c r="V210" s="155">
        <v>0</v>
      </c>
      <c r="W210" s="155">
        <v>119264820.02000004</v>
      </c>
      <c r="X210" s="155">
        <f t="shared" si="25"/>
        <v>0</v>
      </c>
      <c r="Y210" s="155">
        <v>0</v>
      </c>
      <c r="Z210" s="155">
        <v>0</v>
      </c>
      <c r="AA210" s="155">
        <v>0</v>
      </c>
      <c r="AB210" s="155">
        <f t="shared" si="24"/>
        <v>438200666.43000001</v>
      </c>
      <c r="AC210" s="167" t="s">
        <v>19</v>
      </c>
      <c r="AD210" s="197">
        <v>8430</v>
      </c>
      <c r="AE210" s="155" t="s">
        <v>102</v>
      </c>
      <c r="AF210" s="155">
        <v>2</v>
      </c>
      <c r="AG210" s="198" t="s">
        <v>71</v>
      </c>
      <c r="AH210" s="155" t="s">
        <v>25</v>
      </c>
      <c r="AI210" s="199">
        <v>45012</v>
      </c>
      <c r="AJ210" s="198" t="s">
        <v>61</v>
      </c>
      <c r="AK210" s="155"/>
      <c r="AL210" s="155">
        <v>0</v>
      </c>
      <c r="AM210" s="155">
        <v>0</v>
      </c>
      <c r="AN210" s="155">
        <v>0</v>
      </c>
      <c r="AO210" s="155">
        <v>0</v>
      </c>
      <c r="AP210" s="155">
        <v>5800000</v>
      </c>
      <c r="AQ210" s="155">
        <v>0</v>
      </c>
      <c r="AR210" s="155">
        <v>1824719</v>
      </c>
      <c r="AS210" s="155">
        <v>68191816.420000002</v>
      </c>
      <c r="AT210" s="203">
        <f t="shared" si="26"/>
        <v>75816535.409999996</v>
      </c>
      <c r="AU210" s="203">
        <f t="shared" si="27"/>
        <v>59829791</v>
      </c>
      <c r="AV210" s="203">
        <f t="shared" si="28"/>
        <v>31102802</v>
      </c>
    </row>
    <row r="211" spans="1:48" s="200" customFormat="1" ht="15" x14ac:dyDescent="0.25">
      <c r="A211" s="189">
        <v>900171211</v>
      </c>
      <c r="B211" s="174" t="s">
        <v>391</v>
      </c>
      <c r="C211" s="196">
        <v>44921</v>
      </c>
      <c r="D211" s="196">
        <v>43101</v>
      </c>
      <c r="E211" s="196">
        <v>44895</v>
      </c>
      <c r="F211" s="155">
        <v>3602377966</v>
      </c>
      <c r="G211" s="155">
        <v>2389658</v>
      </c>
      <c r="H211" s="155">
        <v>0</v>
      </c>
      <c r="I211" s="155">
        <v>0</v>
      </c>
      <c r="J211" s="155">
        <v>938254853.46000004</v>
      </c>
      <c r="K211" s="155">
        <v>0</v>
      </c>
      <c r="L211" s="155">
        <v>21796756</v>
      </c>
      <c r="M211" s="155">
        <v>8380349</v>
      </c>
      <c r="N211" s="155">
        <v>505727174</v>
      </c>
      <c r="O211" s="155">
        <v>0</v>
      </c>
      <c r="P211" s="155">
        <v>47170</v>
      </c>
      <c r="Q211" s="155">
        <v>163115208</v>
      </c>
      <c r="R211" s="155">
        <v>0</v>
      </c>
      <c r="S211" s="155">
        <v>33719535</v>
      </c>
      <c r="T211" s="155">
        <v>555570692</v>
      </c>
      <c r="U211" s="155">
        <v>39248148</v>
      </c>
      <c r="V211" s="155">
        <v>636233790</v>
      </c>
      <c r="W211" s="155">
        <v>697894632.53999996</v>
      </c>
      <c r="X211" s="155">
        <f t="shared" si="25"/>
        <v>0</v>
      </c>
      <c r="Y211" s="155">
        <v>0</v>
      </c>
      <c r="Z211" s="155">
        <v>110438184</v>
      </c>
      <c r="AA211" s="155">
        <v>110438184</v>
      </c>
      <c r="AB211" s="155">
        <f t="shared" si="24"/>
        <v>3491939782</v>
      </c>
      <c r="AC211" s="167" t="s">
        <v>41</v>
      </c>
      <c r="AD211" s="197">
        <v>8423</v>
      </c>
      <c r="AE211" s="155" t="s">
        <v>102</v>
      </c>
      <c r="AF211" s="155">
        <v>2</v>
      </c>
      <c r="AG211" s="198" t="s">
        <v>71</v>
      </c>
      <c r="AH211" s="155" t="s">
        <v>25</v>
      </c>
      <c r="AI211" s="199">
        <v>45011</v>
      </c>
      <c r="AJ211" s="198" t="s">
        <v>61</v>
      </c>
      <c r="AK211" s="155"/>
      <c r="AL211" s="155">
        <v>0</v>
      </c>
      <c r="AM211" s="155">
        <v>0</v>
      </c>
      <c r="AN211" s="155">
        <v>0</v>
      </c>
      <c r="AO211" s="155"/>
      <c r="AP211" s="155">
        <v>529215819</v>
      </c>
      <c r="AQ211" s="155">
        <v>360933886</v>
      </c>
      <c r="AR211" s="155">
        <v>13355789.460000001</v>
      </c>
      <c r="AS211" s="155">
        <v>34749359</v>
      </c>
      <c r="AT211" s="203">
        <f t="shared" si="26"/>
        <v>1103806889.46</v>
      </c>
      <c r="AU211" s="203">
        <f t="shared" si="27"/>
        <v>535904279</v>
      </c>
      <c r="AV211" s="203">
        <f t="shared" si="28"/>
        <v>33719535</v>
      </c>
    </row>
    <row r="212" spans="1:48" s="200" customFormat="1" ht="15" x14ac:dyDescent="0.25">
      <c r="A212" s="189">
        <v>891800395</v>
      </c>
      <c r="B212" s="174" t="s">
        <v>392</v>
      </c>
      <c r="C212" s="196">
        <v>44923</v>
      </c>
      <c r="D212" s="196">
        <v>43831</v>
      </c>
      <c r="E212" s="196">
        <v>44895</v>
      </c>
      <c r="F212" s="155">
        <v>3777944631.25</v>
      </c>
      <c r="G212" s="155">
        <v>397565</v>
      </c>
      <c r="H212" s="155">
        <v>0</v>
      </c>
      <c r="I212" s="155">
        <v>0</v>
      </c>
      <c r="J212" s="155">
        <v>536602565</v>
      </c>
      <c r="K212" s="155">
        <v>0</v>
      </c>
      <c r="L212" s="155">
        <v>62850</v>
      </c>
      <c r="M212" s="155">
        <v>937745</v>
      </c>
      <c r="N212" s="155">
        <v>24769654</v>
      </c>
      <c r="O212" s="155">
        <v>0</v>
      </c>
      <c r="P212" s="155">
        <v>0</v>
      </c>
      <c r="Q212" s="155">
        <v>704985020.80999994</v>
      </c>
      <c r="R212" s="155">
        <v>0</v>
      </c>
      <c r="S212" s="155">
        <v>275896361</v>
      </c>
      <c r="T212" s="155">
        <v>539205158.14999998</v>
      </c>
      <c r="U212" s="155">
        <v>1995488</v>
      </c>
      <c r="V212" s="155">
        <v>286872098.92000002</v>
      </c>
      <c r="W212" s="155">
        <v>1406220125.3699999</v>
      </c>
      <c r="X212" s="155">
        <f t="shared" si="25"/>
        <v>0</v>
      </c>
      <c r="Y212" s="155">
        <v>0</v>
      </c>
      <c r="Z212" s="155">
        <v>2433925</v>
      </c>
      <c r="AA212" s="155">
        <v>1086337</v>
      </c>
      <c r="AB212" s="155">
        <f t="shared" si="24"/>
        <v>3776858294.25</v>
      </c>
      <c r="AC212" s="167" t="s">
        <v>56</v>
      </c>
      <c r="AD212" s="197">
        <v>8458</v>
      </c>
      <c r="AE212" s="155" t="s">
        <v>102</v>
      </c>
      <c r="AF212" s="155">
        <v>2</v>
      </c>
      <c r="AG212" s="198" t="s">
        <v>71</v>
      </c>
      <c r="AH212" s="155" t="s">
        <v>25</v>
      </c>
      <c r="AI212" s="199">
        <v>45011</v>
      </c>
      <c r="AJ212" s="198" t="s">
        <v>61</v>
      </c>
      <c r="AK212" s="155"/>
      <c r="AL212" s="155">
        <v>0</v>
      </c>
      <c r="AM212" s="155">
        <v>0</v>
      </c>
      <c r="AN212" s="155">
        <v>0</v>
      </c>
      <c r="AO212" s="155">
        <v>0</v>
      </c>
      <c r="AP212" s="155">
        <v>155899778</v>
      </c>
      <c r="AQ212" s="155">
        <v>356125177</v>
      </c>
      <c r="AR212" s="155">
        <v>9607025</v>
      </c>
      <c r="AS212" s="155">
        <v>14970585</v>
      </c>
      <c r="AT212" s="203">
        <f t="shared" si="26"/>
        <v>1241985150.8099999</v>
      </c>
      <c r="AU212" s="203">
        <f t="shared" si="27"/>
        <v>25770249</v>
      </c>
      <c r="AV212" s="203">
        <f t="shared" si="28"/>
        <v>275896361</v>
      </c>
    </row>
    <row r="213" spans="1:48" s="200" customFormat="1" ht="15" x14ac:dyDescent="0.25">
      <c r="A213" s="189">
        <v>900587996</v>
      </c>
      <c r="B213" s="174" t="s">
        <v>393</v>
      </c>
      <c r="C213" s="196">
        <v>44915</v>
      </c>
      <c r="D213" s="196">
        <v>43466</v>
      </c>
      <c r="E213" s="196">
        <v>44834</v>
      </c>
      <c r="F213" s="155">
        <v>188556552</v>
      </c>
      <c r="G213" s="155">
        <v>0</v>
      </c>
      <c r="H213" s="155">
        <v>0</v>
      </c>
      <c r="I213" s="155">
        <v>0</v>
      </c>
      <c r="J213" s="155">
        <v>109340826.44</v>
      </c>
      <c r="K213" s="155">
        <v>0</v>
      </c>
      <c r="L213" s="155">
        <v>0</v>
      </c>
      <c r="M213" s="155">
        <v>0</v>
      </c>
      <c r="N213" s="155">
        <v>0</v>
      </c>
      <c r="O213" s="155">
        <v>0</v>
      </c>
      <c r="P213" s="155">
        <v>0</v>
      </c>
      <c r="Q213" s="155">
        <v>0</v>
      </c>
      <c r="R213" s="155">
        <v>0</v>
      </c>
      <c r="S213" s="155">
        <v>59831808</v>
      </c>
      <c r="T213" s="155">
        <v>4654629</v>
      </c>
      <c r="U213" s="155">
        <v>0</v>
      </c>
      <c r="V213" s="155">
        <v>11367300</v>
      </c>
      <c r="W213" s="155">
        <v>3361988.5600000024</v>
      </c>
      <c r="X213" s="155">
        <f t="shared" si="25"/>
        <v>0</v>
      </c>
      <c r="Y213" s="155">
        <v>0</v>
      </c>
      <c r="Z213" s="155">
        <v>0</v>
      </c>
      <c r="AA213" s="155">
        <v>0</v>
      </c>
      <c r="AB213" s="155">
        <f t="shared" si="24"/>
        <v>188556552</v>
      </c>
      <c r="AC213" s="167" t="s">
        <v>19</v>
      </c>
      <c r="AD213" s="197">
        <v>8355</v>
      </c>
      <c r="AE213" s="155" t="s">
        <v>102</v>
      </c>
      <c r="AF213" s="155">
        <v>2</v>
      </c>
      <c r="AG213" s="198" t="s">
        <v>71</v>
      </c>
      <c r="AH213" s="155" t="s">
        <v>25</v>
      </c>
      <c r="AI213" s="199">
        <v>45005</v>
      </c>
      <c r="AJ213" s="198" t="s">
        <v>61</v>
      </c>
      <c r="AK213" s="155"/>
      <c r="AL213" s="155">
        <v>0</v>
      </c>
      <c r="AM213" s="155">
        <v>0</v>
      </c>
      <c r="AN213" s="155">
        <v>0</v>
      </c>
      <c r="AO213" s="155">
        <v>0</v>
      </c>
      <c r="AP213" s="155">
        <v>133500</v>
      </c>
      <c r="AQ213" s="155">
        <v>38904784</v>
      </c>
      <c r="AR213" s="155">
        <v>41131669</v>
      </c>
      <c r="AS213" s="155">
        <v>29170873.439999998</v>
      </c>
      <c r="AT213" s="203">
        <f t="shared" si="26"/>
        <v>109340826.44</v>
      </c>
      <c r="AU213" s="203">
        <f t="shared" si="27"/>
        <v>0</v>
      </c>
      <c r="AV213" s="203">
        <f t="shared" si="28"/>
        <v>59831808</v>
      </c>
    </row>
    <row r="214" spans="1:48" s="200" customFormat="1" ht="15" x14ac:dyDescent="0.25">
      <c r="A214" s="189">
        <v>900013381</v>
      </c>
      <c r="B214" s="174" t="s">
        <v>394</v>
      </c>
      <c r="C214" s="196">
        <v>44896</v>
      </c>
      <c r="D214" s="196">
        <v>42370</v>
      </c>
      <c r="E214" s="196">
        <v>44865</v>
      </c>
      <c r="F214" s="155">
        <v>971368614</v>
      </c>
      <c r="G214" s="155">
        <v>4983148</v>
      </c>
      <c r="H214" s="155">
        <v>0</v>
      </c>
      <c r="I214" s="155">
        <v>0</v>
      </c>
      <c r="J214" s="155">
        <v>673739951.34000003</v>
      </c>
      <c r="K214" s="155">
        <v>0</v>
      </c>
      <c r="L214" s="155">
        <v>0</v>
      </c>
      <c r="M214" s="155">
        <v>97900</v>
      </c>
      <c r="N214" s="155">
        <v>0</v>
      </c>
      <c r="O214" s="155">
        <v>0</v>
      </c>
      <c r="P214" s="155">
        <v>0</v>
      </c>
      <c r="Q214" s="155">
        <v>93155145</v>
      </c>
      <c r="R214" s="155">
        <v>0</v>
      </c>
      <c r="S214" s="155">
        <v>12267765</v>
      </c>
      <c r="T214" s="155">
        <v>10884697</v>
      </c>
      <c r="U214" s="155">
        <v>0</v>
      </c>
      <c r="V214" s="155">
        <v>9073909</v>
      </c>
      <c r="W214" s="155">
        <v>167166098.65999997</v>
      </c>
      <c r="X214" s="155">
        <f t="shared" si="25"/>
        <v>0</v>
      </c>
      <c r="Y214" s="155">
        <v>0</v>
      </c>
      <c r="Z214" s="155">
        <v>31500</v>
      </c>
      <c r="AA214" s="155">
        <v>31500</v>
      </c>
      <c r="AB214" s="155">
        <f t="shared" si="24"/>
        <v>971337114</v>
      </c>
      <c r="AC214" s="167" t="s">
        <v>59</v>
      </c>
      <c r="AD214" s="197">
        <v>7960</v>
      </c>
      <c r="AE214" s="155" t="s">
        <v>102</v>
      </c>
      <c r="AF214" s="155">
        <v>2</v>
      </c>
      <c r="AG214" s="198" t="s">
        <v>71</v>
      </c>
      <c r="AH214" s="155" t="s">
        <v>25</v>
      </c>
      <c r="AI214" s="199">
        <v>44934</v>
      </c>
      <c r="AJ214" s="198" t="s">
        <v>61</v>
      </c>
      <c r="AK214" s="155"/>
      <c r="AL214" s="155">
        <v>0</v>
      </c>
      <c r="AM214" s="155">
        <v>0</v>
      </c>
      <c r="AN214" s="155">
        <v>0</v>
      </c>
      <c r="AO214" s="155">
        <v>0</v>
      </c>
      <c r="AP214" s="155"/>
      <c r="AQ214" s="155">
        <v>306254355</v>
      </c>
      <c r="AR214" s="155">
        <v>233301990</v>
      </c>
      <c r="AS214" s="155">
        <v>134183606.34</v>
      </c>
      <c r="AT214" s="203">
        <f t="shared" si="26"/>
        <v>771878244.34000003</v>
      </c>
      <c r="AU214" s="203">
        <f t="shared" si="27"/>
        <v>97900</v>
      </c>
      <c r="AV214" s="203">
        <f t="shared" si="28"/>
        <v>12267765</v>
      </c>
    </row>
    <row r="215" spans="1:48" s="200" customFormat="1" ht="15" x14ac:dyDescent="0.25">
      <c r="A215" s="189">
        <v>891856507</v>
      </c>
      <c r="B215" s="174" t="s">
        <v>395</v>
      </c>
      <c r="C215" s="196">
        <v>44911</v>
      </c>
      <c r="D215" s="196" t="s">
        <v>396</v>
      </c>
      <c r="E215" s="196" t="s">
        <v>397</v>
      </c>
      <c r="F215" s="155">
        <v>1349085917</v>
      </c>
      <c r="G215" s="155">
        <v>621869</v>
      </c>
      <c r="H215" s="155">
        <v>0</v>
      </c>
      <c r="I215" s="155">
        <v>0</v>
      </c>
      <c r="J215" s="155">
        <v>672588558</v>
      </c>
      <c r="K215" s="155">
        <v>0</v>
      </c>
      <c r="L215" s="155">
        <v>2010571</v>
      </c>
      <c r="M215" s="155">
        <v>1625758</v>
      </c>
      <c r="N215" s="155">
        <v>39603166</v>
      </c>
      <c r="O215" s="155">
        <v>0</v>
      </c>
      <c r="P215" s="155">
        <v>0</v>
      </c>
      <c r="Q215" s="155">
        <v>135640111</v>
      </c>
      <c r="R215" s="155">
        <v>0</v>
      </c>
      <c r="S215" s="155">
        <v>270726485</v>
      </c>
      <c r="T215" s="155">
        <v>45911786</v>
      </c>
      <c r="U215" s="155">
        <v>80648</v>
      </c>
      <c r="V215" s="155">
        <v>66654539</v>
      </c>
      <c r="W215" s="155">
        <v>113622426</v>
      </c>
      <c r="X215" s="155">
        <f t="shared" si="25"/>
        <v>0</v>
      </c>
      <c r="Y215" s="155">
        <v>0</v>
      </c>
      <c r="Z215" s="155">
        <v>8707267</v>
      </c>
      <c r="AA215" s="155">
        <v>8707267</v>
      </c>
      <c r="AB215" s="155">
        <f t="shared" si="24"/>
        <v>1340378650</v>
      </c>
      <c r="AC215" s="167" t="s">
        <v>19</v>
      </c>
      <c r="AD215" s="197">
        <v>8277</v>
      </c>
      <c r="AE215" s="155" t="s">
        <v>102</v>
      </c>
      <c r="AF215" s="155">
        <v>2</v>
      </c>
      <c r="AG215" s="198" t="s">
        <v>71</v>
      </c>
      <c r="AH215" s="155" t="s">
        <v>25</v>
      </c>
      <c r="AI215" s="199">
        <v>44941</v>
      </c>
      <c r="AJ215" s="198" t="s">
        <v>61</v>
      </c>
      <c r="AK215" s="155"/>
      <c r="AL215" s="155">
        <v>0</v>
      </c>
      <c r="AM215" s="155">
        <v>0</v>
      </c>
      <c r="AN215" s="155">
        <v>0</v>
      </c>
      <c r="AO215" s="155">
        <v>0</v>
      </c>
      <c r="AP215" s="155">
        <v>1940690</v>
      </c>
      <c r="AQ215" s="155">
        <v>241574469</v>
      </c>
      <c r="AR215" s="155">
        <v>194694440</v>
      </c>
      <c r="AS215" s="155">
        <v>234378959</v>
      </c>
      <c r="AT215" s="203">
        <f t="shared" si="26"/>
        <v>808850538</v>
      </c>
      <c r="AU215" s="203">
        <f t="shared" si="27"/>
        <v>43239495</v>
      </c>
      <c r="AV215" s="203">
        <f t="shared" si="28"/>
        <v>270726485</v>
      </c>
    </row>
    <row r="216" spans="1:48" s="200" customFormat="1" ht="15" x14ac:dyDescent="0.25">
      <c r="A216" s="189">
        <v>805011262</v>
      </c>
      <c r="B216" s="174" t="s">
        <v>398</v>
      </c>
      <c r="C216" s="196">
        <v>44918</v>
      </c>
      <c r="D216" s="196">
        <v>43466</v>
      </c>
      <c r="E216" s="196">
        <v>44895</v>
      </c>
      <c r="F216" s="155">
        <v>5888069229</v>
      </c>
      <c r="G216" s="155">
        <v>0</v>
      </c>
      <c r="H216" s="155">
        <v>0</v>
      </c>
      <c r="I216" s="155">
        <v>0</v>
      </c>
      <c r="J216" s="155">
        <v>3326994791.73</v>
      </c>
      <c r="K216" s="155">
        <v>0</v>
      </c>
      <c r="L216" s="155">
        <v>0</v>
      </c>
      <c r="M216" s="155">
        <v>0</v>
      </c>
      <c r="N216" s="155">
        <v>0</v>
      </c>
      <c r="O216" s="155">
        <v>0</v>
      </c>
      <c r="P216" s="155">
        <v>0</v>
      </c>
      <c r="Q216" s="155">
        <v>1191010718</v>
      </c>
      <c r="R216" s="155">
        <v>0</v>
      </c>
      <c r="S216" s="155">
        <v>280810124</v>
      </c>
      <c r="T216" s="155">
        <v>81666545</v>
      </c>
      <c r="U216" s="155">
        <v>1893751</v>
      </c>
      <c r="V216" s="155">
        <v>5803351</v>
      </c>
      <c r="W216" s="155">
        <v>999889948.27000046</v>
      </c>
      <c r="X216" s="155">
        <f t="shared" si="25"/>
        <v>0</v>
      </c>
      <c r="Y216" s="155">
        <v>0</v>
      </c>
      <c r="Z216" s="155">
        <v>0</v>
      </c>
      <c r="AA216" s="155">
        <v>0</v>
      </c>
      <c r="AB216" s="155">
        <f t="shared" si="24"/>
        <v>5888069229</v>
      </c>
      <c r="AC216" s="167" t="s">
        <v>55</v>
      </c>
      <c r="AD216" s="197">
        <v>8384</v>
      </c>
      <c r="AE216" s="155" t="s">
        <v>102</v>
      </c>
      <c r="AF216" s="155">
        <v>2</v>
      </c>
      <c r="AG216" s="198" t="s">
        <v>71</v>
      </c>
      <c r="AH216" s="155" t="s">
        <v>25</v>
      </c>
      <c r="AI216" s="199">
        <v>45008</v>
      </c>
      <c r="AJ216" s="198" t="s">
        <v>61</v>
      </c>
      <c r="AK216" s="155"/>
      <c r="AL216" s="155">
        <v>0</v>
      </c>
      <c r="AM216" s="155">
        <v>0</v>
      </c>
      <c r="AN216" s="155">
        <v>0</v>
      </c>
      <c r="AO216" s="155">
        <v>0</v>
      </c>
      <c r="AP216" s="155">
        <v>53908263</v>
      </c>
      <c r="AQ216" s="155">
        <v>1151982846</v>
      </c>
      <c r="AR216" s="155">
        <v>1075825410</v>
      </c>
      <c r="AS216" s="155">
        <v>1045278272.73</v>
      </c>
      <c r="AT216" s="203">
        <f t="shared" si="26"/>
        <v>4518005509.7299995</v>
      </c>
      <c r="AU216" s="203">
        <f t="shared" si="27"/>
        <v>0</v>
      </c>
      <c r="AV216" s="203">
        <f t="shared" si="28"/>
        <v>280810124</v>
      </c>
    </row>
    <row r="217" spans="1:48" s="200" customFormat="1" ht="15" x14ac:dyDescent="0.25">
      <c r="A217" s="189">
        <v>892300708</v>
      </c>
      <c r="B217" s="174" t="s">
        <v>399</v>
      </c>
      <c r="C217" s="196">
        <v>44916</v>
      </c>
      <c r="D217" s="196">
        <v>43405</v>
      </c>
      <c r="E217" s="196">
        <v>44895</v>
      </c>
      <c r="F217" s="155">
        <v>2472525516.8400002</v>
      </c>
      <c r="G217" s="155">
        <v>52647461.399999999</v>
      </c>
      <c r="H217" s="155">
        <v>0</v>
      </c>
      <c r="I217" s="155">
        <v>0</v>
      </c>
      <c r="J217" s="155">
        <v>891080701.25999999</v>
      </c>
      <c r="K217" s="155">
        <v>0</v>
      </c>
      <c r="L217" s="155">
        <v>7508884</v>
      </c>
      <c r="M217" s="155">
        <v>5072234</v>
      </c>
      <c r="N217" s="155">
        <v>147000</v>
      </c>
      <c r="O217" s="155">
        <v>0</v>
      </c>
      <c r="P217" s="155">
        <v>0</v>
      </c>
      <c r="Q217" s="155">
        <v>225827143</v>
      </c>
      <c r="R217" s="155">
        <v>0</v>
      </c>
      <c r="S217" s="155">
        <v>141335018</v>
      </c>
      <c r="T217" s="155">
        <v>22462943</v>
      </c>
      <c r="U217" s="155">
        <v>0</v>
      </c>
      <c r="V217" s="155">
        <v>281472212</v>
      </c>
      <c r="W217" s="155">
        <v>844971920.18000031</v>
      </c>
      <c r="X217" s="155">
        <f t="shared" si="25"/>
        <v>0</v>
      </c>
      <c r="Y217" s="155">
        <v>0</v>
      </c>
      <c r="Z217" s="155">
        <v>7520828</v>
      </c>
      <c r="AA217" s="155">
        <v>7520828</v>
      </c>
      <c r="AB217" s="155">
        <f t="shared" si="24"/>
        <v>2465004688.8400002</v>
      </c>
      <c r="AC217" s="167" t="s">
        <v>19</v>
      </c>
      <c r="AD217" s="197">
        <v>8375</v>
      </c>
      <c r="AE217" s="155" t="s">
        <v>102</v>
      </c>
      <c r="AF217" s="155">
        <v>2</v>
      </c>
      <c r="AG217" s="198" t="s">
        <v>71</v>
      </c>
      <c r="AH217" s="155" t="s">
        <v>25</v>
      </c>
      <c r="AI217" s="199">
        <v>45006</v>
      </c>
      <c r="AJ217" s="198" t="s">
        <v>61</v>
      </c>
      <c r="AK217" s="155"/>
      <c r="AL217" s="155">
        <v>0</v>
      </c>
      <c r="AM217" s="155">
        <v>0</v>
      </c>
      <c r="AN217" s="155">
        <v>0</v>
      </c>
      <c r="AO217" s="155">
        <v>0</v>
      </c>
      <c r="AP217" s="155">
        <v>363351752</v>
      </c>
      <c r="AQ217" s="155">
        <v>103775233</v>
      </c>
      <c r="AR217" s="155">
        <v>343676017.25999999</v>
      </c>
      <c r="AS217" s="155">
        <v>80277699</v>
      </c>
      <c r="AT217" s="203">
        <f t="shared" si="26"/>
        <v>1169555305.6599998</v>
      </c>
      <c r="AU217" s="203">
        <f t="shared" si="27"/>
        <v>12728118</v>
      </c>
      <c r="AV217" s="203">
        <f t="shared" si="28"/>
        <v>141335018</v>
      </c>
    </row>
    <row r="218" spans="1:48" s="200" customFormat="1" ht="15" x14ac:dyDescent="0.25">
      <c r="A218" s="189">
        <v>800174851</v>
      </c>
      <c r="B218" s="174" t="s">
        <v>400</v>
      </c>
      <c r="C218" s="196">
        <v>44918</v>
      </c>
      <c r="D218" s="196">
        <v>43497</v>
      </c>
      <c r="E218" s="196">
        <v>44895</v>
      </c>
      <c r="F218" s="155">
        <v>2721024621.4699998</v>
      </c>
      <c r="G218" s="155">
        <v>2449804</v>
      </c>
      <c r="H218" s="155">
        <v>0</v>
      </c>
      <c r="I218" s="155">
        <v>0</v>
      </c>
      <c r="J218" s="155">
        <v>1555541168.5799999</v>
      </c>
      <c r="K218" s="155">
        <v>1377139</v>
      </c>
      <c r="L218" s="155">
        <v>18581053</v>
      </c>
      <c r="M218" s="155">
        <v>25407070.390000001</v>
      </c>
      <c r="N218" s="155">
        <v>62469014</v>
      </c>
      <c r="O218" s="155">
        <v>0</v>
      </c>
      <c r="P218" s="155">
        <v>208200</v>
      </c>
      <c r="Q218" s="155">
        <v>329073595</v>
      </c>
      <c r="R218" s="155">
        <v>0</v>
      </c>
      <c r="S218" s="155">
        <v>151160848</v>
      </c>
      <c r="T218" s="155">
        <v>110483559</v>
      </c>
      <c r="U218" s="155">
        <v>666202</v>
      </c>
      <c r="V218" s="155">
        <v>2680102</v>
      </c>
      <c r="W218" s="155">
        <v>460926866.49999952</v>
      </c>
      <c r="X218" s="155">
        <f t="shared" si="25"/>
        <v>0</v>
      </c>
      <c r="Y218" s="155">
        <v>0</v>
      </c>
      <c r="Z218" s="155">
        <v>965132</v>
      </c>
      <c r="AA218" s="155">
        <v>965132</v>
      </c>
      <c r="AB218" s="155">
        <f t="shared" si="24"/>
        <v>2720059489.4699998</v>
      </c>
      <c r="AC218" s="167" t="s">
        <v>19</v>
      </c>
      <c r="AD218" s="197">
        <v>8386</v>
      </c>
      <c r="AE218" s="155" t="s">
        <v>102</v>
      </c>
      <c r="AF218" s="155">
        <v>2</v>
      </c>
      <c r="AG218" s="198" t="s">
        <v>71</v>
      </c>
      <c r="AH218" s="155" t="s">
        <v>25</v>
      </c>
      <c r="AI218" s="199">
        <v>45008</v>
      </c>
      <c r="AJ218" s="198" t="s">
        <v>61</v>
      </c>
      <c r="AK218" s="155"/>
      <c r="AL218" s="155">
        <v>208200</v>
      </c>
      <c r="AM218" s="155">
        <v>0</v>
      </c>
      <c r="AN218" s="155">
        <v>0</v>
      </c>
      <c r="AO218" s="155">
        <v>0</v>
      </c>
      <c r="AP218" s="155">
        <v>483208506</v>
      </c>
      <c r="AQ218" s="155">
        <v>351763744</v>
      </c>
      <c r="AR218" s="155">
        <v>478069764</v>
      </c>
      <c r="AS218" s="155">
        <v>242499154.57999998</v>
      </c>
      <c r="AT218" s="203">
        <f t="shared" si="26"/>
        <v>1887272767.5799999</v>
      </c>
      <c r="AU218" s="203">
        <f t="shared" si="27"/>
        <v>107834276.39</v>
      </c>
      <c r="AV218" s="203">
        <f t="shared" si="28"/>
        <v>151160848</v>
      </c>
    </row>
    <row r="219" spans="1:48" s="200" customFormat="1" ht="15" x14ac:dyDescent="0.25">
      <c r="A219" s="189">
        <v>890701033</v>
      </c>
      <c r="B219" s="174" t="s">
        <v>135</v>
      </c>
      <c r="C219" s="196">
        <v>44923</v>
      </c>
      <c r="D219" s="196">
        <v>43344</v>
      </c>
      <c r="E219" s="196">
        <v>44895</v>
      </c>
      <c r="F219" s="155">
        <v>7661224069</v>
      </c>
      <c r="G219" s="155">
        <v>124141.99999999983</v>
      </c>
      <c r="H219" s="155">
        <v>0</v>
      </c>
      <c r="I219" s="155">
        <v>0</v>
      </c>
      <c r="J219" s="155">
        <v>968570394.00999999</v>
      </c>
      <c r="K219" s="155">
        <v>16287</v>
      </c>
      <c r="L219" s="155">
        <v>152364</v>
      </c>
      <c r="M219" s="155">
        <v>3071549</v>
      </c>
      <c r="N219" s="155">
        <v>6942635</v>
      </c>
      <c r="O219" s="155">
        <v>0</v>
      </c>
      <c r="P219" s="155">
        <v>0</v>
      </c>
      <c r="Q219" s="155">
        <v>571342859</v>
      </c>
      <c r="R219" s="155">
        <v>0</v>
      </c>
      <c r="S219" s="155">
        <v>285447317</v>
      </c>
      <c r="T219" s="155">
        <v>2471303547</v>
      </c>
      <c r="U219" s="155">
        <v>0</v>
      </c>
      <c r="V219" s="155">
        <v>259229962</v>
      </c>
      <c r="W219" s="155">
        <v>3095023012.9899998</v>
      </c>
      <c r="X219" s="155">
        <f t="shared" si="25"/>
        <v>0</v>
      </c>
      <c r="Y219" s="155">
        <v>0</v>
      </c>
      <c r="Z219" s="155">
        <v>1472498</v>
      </c>
      <c r="AA219" s="155">
        <v>1472498</v>
      </c>
      <c r="AB219" s="155">
        <f t="shared" si="24"/>
        <v>7659751571</v>
      </c>
      <c r="AC219" s="167" t="s">
        <v>56</v>
      </c>
      <c r="AD219" s="197">
        <v>8451</v>
      </c>
      <c r="AE219" s="155" t="s">
        <v>102</v>
      </c>
      <c r="AF219" s="155">
        <v>2</v>
      </c>
      <c r="AG219" s="198" t="s">
        <v>71</v>
      </c>
      <c r="AH219" s="155" t="s">
        <v>25</v>
      </c>
      <c r="AI219" s="199">
        <v>45013</v>
      </c>
      <c r="AJ219" s="198" t="s">
        <v>61</v>
      </c>
      <c r="AK219" s="155"/>
      <c r="AL219" s="155">
        <v>0</v>
      </c>
      <c r="AM219" s="155">
        <v>0</v>
      </c>
      <c r="AN219" s="155">
        <v>0</v>
      </c>
      <c r="AO219" s="155">
        <v>0</v>
      </c>
      <c r="AP219" s="155">
        <v>905566574</v>
      </c>
      <c r="AQ219" s="155">
        <v>54111024</v>
      </c>
      <c r="AR219" s="155">
        <v>2025072.96</v>
      </c>
      <c r="AS219" s="155">
        <v>6867723.0499999998</v>
      </c>
      <c r="AT219" s="203">
        <f t="shared" si="26"/>
        <v>1540037395.01</v>
      </c>
      <c r="AU219" s="203">
        <f t="shared" si="27"/>
        <v>10182835</v>
      </c>
      <c r="AV219" s="203">
        <f t="shared" si="28"/>
        <v>285447317</v>
      </c>
    </row>
    <row r="220" spans="1:48" s="200" customFormat="1" ht="15" x14ac:dyDescent="0.25">
      <c r="A220" s="189">
        <v>900179340</v>
      </c>
      <c r="B220" s="174" t="s">
        <v>225</v>
      </c>
      <c r="C220" s="196">
        <v>44896</v>
      </c>
      <c r="D220" s="196">
        <v>42217</v>
      </c>
      <c r="E220" s="196">
        <v>44834</v>
      </c>
      <c r="F220" s="155">
        <v>74648142</v>
      </c>
      <c r="G220" s="155">
        <v>0</v>
      </c>
      <c r="H220" s="155">
        <v>0</v>
      </c>
      <c r="I220" s="155">
        <v>0</v>
      </c>
      <c r="J220" s="155">
        <v>0</v>
      </c>
      <c r="K220" s="155">
        <v>0</v>
      </c>
      <c r="L220" s="155">
        <v>0</v>
      </c>
      <c r="M220" s="155">
        <v>0</v>
      </c>
      <c r="N220" s="155">
        <v>0</v>
      </c>
      <c r="O220" s="155">
        <v>0</v>
      </c>
      <c r="P220" s="155">
        <v>0</v>
      </c>
      <c r="Q220" s="155">
        <v>0</v>
      </c>
      <c r="R220" s="155">
        <v>0</v>
      </c>
      <c r="S220" s="155">
        <v>211725</v>
      </c>
      <c r="T220" s="155">
        <v>28000000</v>
      </c>
      <c r="U220" s="155">
        <v>0</v>
      </c>
      <c r="V220" s="155">
        <v>2055631</v>
      </c>
      <c r="W220" s="155">
        <v>44380786</v>
      </c>
      <c r="X220" s="155">
        <f t="shared" si="25"/>
        <v>0</v>
      </c>
      <c r="Y220" s="155">
        <v>0</v>
      </c>
      <c r="Z220" s="155">
        <v>0</v>
      </c>
      <c r="AA220" s="155">
        <v>0</v>
      </c>
      <c r="AB220" s="155">
        <f t="shared" si="24"/>
        <v>74648142</v>
      </c>
      <c r="AC220" s="167" t="s">
        <v>19</v>
      </c>
      <c r="AD220" s="197">
        <v>7975</v>
      </c>
      <c r="AE220" s="155" t="s">
        <v>102</v>
      </c>
      <c r="AF220" s="155">
        <v>2</v>
      </c>
      <c r="AG220" s="198" t="s">
        <v>71</v>
      </c>
      <c r="AH220" s="155" t="s">
        <v>25</v>
      </c>
      <c r="AI220" s="199">
        <v>44984</v>
      </c>
      <c r="AJ220" s="198" t="s">
        <v>61</v>
      </c>
      <c r="AK220" s="155" t="s">
        <v>182</v>
      </c>
      <c r="AL220" s="155">
        <v>0</v>
      </c>
      <c r="AM220" s="155">
        <v>0</v>
      </c>
      <c r="AN220" s="155">
        <v>0</v>
      </c>
      <c r="AO220" s="155">
        <v>0</v>
      </c>
      <c r="AP220" s="155">
        <v>0</v>
      </c>
      <c r="AQ220" s="155">
        <v>0</v>
      </c>
      <c r="AR220" s="155">
        <v>0</v>
      </c>
      <c r="AS220" s="155">
        <v>0</v>
      </c>
      <c r="AT220" s="203">
        <f t="shared" si="26"/>
        <v>0</v>
      </c>
      <c r="AU220" s="203">
        <f t="shared" si="27"/>
        <v>0</v>
      </c>
      <c r="AV220" s="203">
        <f t="shared" si="28"/>
        <v>211725</v>
      </c>
    </row>
    <row r="221" spans="1:48" s="200" customFormat="1" ht="15" x14ac:dyDescent="0.25">
      <c r="A221" s="189">
        <v>800089364</v>
      </c>
      <c r="B221" s="174" t="s">
        <v>148</v>
      </c>
      <c r="C221" s="196">
        <v>44901</v>
      </c>
      <c r="D221" s="196">
        <v>44562</v>
      </c>
      <c r="E221" s="196">
        <v>44865</v>
      </c>
      <c r="F221" s="155">
        <v>75266270</v>
      </c>
      <c r="G221" s="155">
        <v>0</v>
      </c>
      <c r="H221" s="155">
        <v>0</v>
      </c>
      <c r="I221" s="155">
        <v>0</v>
      </c>
      <c r="J221" s="155">
        <v>37844438.240000002</v>
      </c>
      <c r="K221" s="155">
        <v>0</v>
      </c>
      <c r="L221" s="155">
        <v>0</v>
      </c>
      <c r="M221" s="155">
        <v>0</v>
      </c>
      <c r="N221" s="155">
        <v>0</v>
      </c>
      <c r="O221" s="155">
        <v>0</v>
      </c>
      <c r="P221" s="155">
        <v>3260205</v>
      </c>
      <c r="Q221" s="155">
        <v>12680000</v>
      </c>
      <c r="R221" s="155">
        <v>0</v>
      </c>
      <c r="S221" s="155">
        <v>576448</v>
      </c>
      <c r="T221" s="155">
        <v>13560183</v>
      </c>
      <c r="U221" s="155">
        <v>0</v>
      </c>
      <c r="V221" s="155">
        <v>5822530</v>
      </c>
      <c r="W221" s="155">
        <v>1522465.7599999905</v>
      </c>
      <c r="X221" s="155">
        <f t="shared" si="25"/>
        <v>0</v>
      </c>
      <c r="Y221" s="155">
        <v>0</v>
      </c>
      <c r="Z221" s="155">
        <v>0</v>
      </c>
      <c r="AA221" s="155">
        <v>0</v>
      </c>
      <c r="AB221" s="155">
        <f t="shared" si="24"/>
        <v>75266270</v>
      </c>
      <c r="AC221" s="167" t="s">
        <v>19</v>
      </c>
      <c r="AD221" s="197">
        <v>8054</v>
      </c>
      <c r="AE221" s="155" t="s">
        <v>102</v>
      </c>
      <c r="AF221" s="155">
        <v>2</v>
      </c>
      <c r="AG221" s="198" t="s">
        <v>71</v>
      </c>
      <c r="AH221" s="155" t="s">
        <v>25</v>
      </c>
      <c r="AI221" s="199">
        <v>44928</v>
      </c>
      <c r="AJ221" s="198" t="s">
        <v>61</v>
      </c>
      <c r="AK221" s="155" t="s">
        <v>401</v>
      </c>
      <c r="AL221" s="155">
        <v>3260205</v>
      </c>
      <c r="AM221" s="155">
        <v>0</v>
      </c>
      <c r="AN221" s="155">
        <v>0</v>
      </c>
      <c r="AO221" s="155">
        <v>0</v>
      </c>
      <c r="AP221" s="155">
        <v>13114725</v>
      </c>
      <c r="AQ221" s="155">
        <v>12902290</v>
      </c>
      <c r="AR221" s="155">
        <v>11638010</v>
      </c>
      <c r="AS221" s="155">
        <v>189413.24</v>
      </c>
      <c r="AT221" s="203">
        <f t="shared" si="26"/>
        <v>53784643.240000002</v>
      </c>
      <c r="AU221" s="203">
        <f t="shared" si="27"/>
        <v>0</v>
      </c>
      <c r="AV221" s="203">
        <f t="shared" si="28"/>
        <v>576448</v>
      </c>
    </row>
    <row r="222" spans="1:48" s="200" customFormat="1" ht="15" x14ac:dyDescent="0.25">
      <c r="A222" s="189">
        <v>900482242</v>
      </c>
      <c r="B222" s="174" t="s">
        <v>403</v>
      </c>
      <c r="C222" s="196">
        <v>44906</v>
      </c>
      <c r="D222" s="196">
        <v>43862</v>
      </c>
      <c r="E222" s="196">
        <v>44834</v>
      </c>
      <c r="F222" s="155">
        <v>190066754</v>
      </c>
      <c r="G222" s="155">
        <v>11613451</v>
      </c>
      <c r="H222" s="155">
        <v>0</v>
      </c>
      <c r="I222" s="155">
        <v>0</v>
      </c>
      <c r="J222" s="155">
        <v>0</v>
      </c>
      <c r="K222" s="155">
        <v>0</v>
      </c>
      <c r="L222" s="155">
        <v>0</v>
      </c>
      <c r="M222" s="155">
        <v>0</v>
      </c>
      <c r="N222" s="155">
        <v>0</v>
      </c>
      <c r="O222" s="155">
        <v>0</v>
      </c>
      <c r="P222" s="155">
        <v>0</v>
      </c>
      <c r="Q222" s="155">
        <v>149577805</v>
      </c>
      <c r="R222" s="155">
        <v>0</v>
      </c>
      <c r="S222" s="155">
        <v>9302709</v>
      </c>
      <c r="T222" s="155">
        <v>14502802</v>
      </c>
      <c r="U222" s="155">
        <v>5081087</v>
      </c>
      <c r="V222" s="155">
        <v>0</v>
      </c>
      <c r="W222" s="155">
        <v>-11100</v>
      </c>
      <c r="X222" s="155">
        <f t="shared" si="25"/>
        <v>0</v>
      </c>
      <c r="Y222" s="155">
        <v>0</v>
      </c>
      <c r="Z222" s="155">
        <v>0</v>
      </c>
      <c r="AA222" s="155">
        <v>0</v>
      </c>
      <c r="AB222" s="155">
        <f t="shared" si="24"/>
        <v>190066754</v>
      </c>
      <c r="AC222" s="167" t="s">
        <v>19</v>
      </c>
      <c r="AD222" s="197">
        <v>8137</v>
      </c>
      <c r="AE222" s="155" t="s">
        <v>102</v>
      </c>
      <c r="AF222" s="155">
        <v>2</v>
      </c>
      <c r="AG222" s="198" t="s">
        <v>71</v>
      </c>
      <c r="AH222" s="155" t="s">
        <v>25</v>
      </c>
      <c r="AI222" s="199">
        <v>44928</v>
      </c>
      <c r="AJ222" s="198" t="s">
        <v>61</v>
      </c>
      <c r="AK222" s="155"/>
      <c r="AL222" s="155">
        <v>0</v>
      </c>
      <c r="AM222" s="155">
        <v>0</v>
      </c>
      <c r="AN222" s="155">
        <v>0</v>
      </c>
      <c r="AO222" s="155">
        <v>0</v>
      </c>
      <c r="AP222" s="155">
        <v>0</v>
      </c>
      <c r="AQ222" s="155">
        <v>0</v>
      </c>
      <c r="AR222" s="155">
        <v>0</v>
      </c>
      <c r="AS222" s="155">
        <v>0</v>
      </c>
      <c r="AT222" s="203">
        <f t="shared" si="26"/>
        <v>161191256</v>
      </c>
      <c r="AU222" s="203">
        <f t="shared" si="27"/>
        <v>0</v>
      </c>
      <c r="AV222" s="203">
        <f t="shared" si="28"/>
        <v>9302709</v>
      </c>
    </row>
    <row r="223" spans="1:48" s="200" customFormat="1" ht="15" x14ac:dyDescent="0.25">
      <c r="A223" s="189">
        <v>890000600</v>
      </c>
      <c r="B223" s="174" t="s">
        <v>404</v>
      </c>
      <c r="C223" s="196">
        <v>44909</v>
      </c>
      <c r="D223" s="196">
        <v>39845</v>
      </c>
      <c r="E223" s="196">
        <v>44895</v>
      </c>
      <c r="F223" s="155">
        <v>59785140</v>
      </c>
      <c r="G223" s="155">
        <v>201968</v>
      </c>
      <c r="H223" s="155">
        <v>0</v>
      </c>
      <c r="I223" s="155">
        <v>0</v>
      </c>
      <c r="J223" s="155">
        <v>13785883.789999999</v>
      </c>
      <c r="K223" s="155">
        <v>0</v>
      </c>
      <c r="L223" s="155">
        <v>0</v>
      </c>
      <c r="M223" s="155">
        <v>0</v>
      </c>
      <c r="N223" s="155">
        <v>0</v>
      </c>
      <c r="O223" s="155">
        <v>0</v>
      </c>
      <c r="P223" s="155">
        <v>0</v>
      </c>
      <c r="Q223" s="155">
        <v>3250152</v>
      </c>
      <c r="R223" s="155">
        <v>0</v>
      </c>
      <c r="S223" s="155">
        <v>9527207</v>
      </c>
      <c r="T223" s="155">
        <v>18715555</v>
      </c>
      <c r="U223" s="155">
        <v>103434</v>
      </c>
      <c r="V223" s="155">
        <v>10524407</v>
      </c>
      <c r="W223" s="155">
        <v>3676533.2100000009</v>
      </c>
      <c r="X223" s="155">
        <f t="shared" si="25"/>
        <v>0</v>
      </c>
      <c r="Y223" s="155">
        <v>0</v>
      </c>
      <c r="Z223" s="155">
        <v>0</v>
      </c>
      <c r="AA223" s="155">
        <v>0</v>
      </c>
      <c r="AB223" s="155">
        <f t="shared" si="24"/>
        <v>59785140</v>
      </c>
      <c r="AC223" s="167" t="s">
        <v>56</v>
      </c>
      <c r="AD223" s="197">
        <v>8241</v>
      </c>
      <c r="AE223" s="155" t="s">
        <v>102</v>
      </c>
      <c r="AF223" s="155">
        <v>2</v>
      </c>
      <c r="AG223" s="198" t="s">
        <v>71</v>
      </c>
      <c r="AH223" s="155" t="s">
        <v>25</v>
      </c>
      <c r="AI223" s="199">
        <v>44928</v>
      </c>
      <c r="AJ223" s="198" t="s">
        <v>61</v>
      </c>
      <c r="AK223" s="155"/>
      <c r="AL223" s="155">
        <v>0</v>
      </c>
      <c r="AM223" s="155">
        <v>0</v>
      </c>
      <c r="AN223" s="155">
        <v>0</v>
      </c>
      <c r="AO223" s="155">
        <v>0</v>
      </c>
      <c r="AP223" s="155">
        <v>9299737</v>
      </c>
      <c r="AQ223" s="155">
        <v>2532851</v>
      </c>
      <c r="AR223" s="155">
        <v>1953295.79</v>
      </c>
      <c r="AS223" s="155">
        <v>0</v>
      </c>
      <c r="AT223" s="203">
        <f t="shared" si="26"/>
        <v>17238003.789999999</v>
      </c>
      <c r="AU223" s="203">
        <f t="shared" si="27"/>
        <v>0</v>
      </c>
      <c r="AV223" s="203">
        <f t="shared" si="28"/>
        <v>9527207</v>
      </c>
    </row>
    <row r="224" spans="1:48" s="200" customFormat="1" ht="15" x14ac:dyDescent="0.25">
      <c r="A224" s="189">
        <v>900355585</v>
      </c>
      <c r="B224" s="174" t="s">
        <v>405</v>
      </c>
      <c r="C224" s="196">
        <v>44911</v>
      </c>
      <c r="D224" s="196" t="s">
        <v>406</v>
      </c>
      <c r="E224" s="196" t="s">
        <v>141</v>
      </c>
      <c r="F224" s="155">
        <v>111404785</v>
      </c>
      <c r="G224" s="155">
        <v>0</v>
      </c>
      <c r="H224" s="155">
        <v>0</v>
      </c>
      <c r="I224" s="155">
        <v>0</v>
      </c>
      <c r="J224" s="155">
        <v>40281715</v>
      </c>
      <c r="K224" s="155">
        <v>0</v>
      </c>
      <c r="L224" s="155">
        <v>0</v>
      </c>
      <c r="M224" s="155">
        <v>0</v>
      </c>
      <c r="N224" s="155">
        <v>0</v>
      </c>
      <c r="O224" s="155">
        <v>0</v>
      </c>
      <c r="P224" s="155">
        <v>0</v>
      </c>
      <c r="Q224" s="155">
        <v>0</v>
      </c>
      <c r="R224" s="155">
        <v>0</v>
      </c>
      <c r="S224" s="155">
        <v>11096143</v>
      </c>
      <c r="T224" s="155">
        <v>10873385</v>
      </c>
      <c r="U224" s="155">
        <v>0</v>
      </c>
      <c r="V224" s="155">
        <v>10880351</v>
      </c>
      <c r="W224" s="155">
        <v>38273191</v>
      </c>
      <c r="X224" s="155">
        <f t="shared" si="25"/>
        <v>0</v>
      </c>
      <c r="Y224" s="155">
        <v>0</v>
      </c>
      <c r="Z224" s="155">
        <v>0</v>
      </c>
      <c r="AA224" s="155">
        <v>0</v>
      </c>
      <c r="AB224" s="155">
        <f t="shared" si="24"/>
        <v>111404785</v>
      </c>
      <c r="AC224" s="167" t="s">
        <v>19</v>
      </c>
      <c r="AD224" s="197">
        <v>8283</v>
      </c>
      <c r="AE224" s="155" t="s">
        <v>102</v>
      </c>
      <c r="AF224" s="155">
        <v>2</v>
      </c>
      <c r="AG224" s="198" t="s">
        <v>71</v>
      </c>
      <c r="AH224" s="155" t="s">
        <v>25</v>
      </c>
      <c r="AI224" s="199">
        <v>44941</v>
      </c>
      <c r="AJ224" s="198" t="s">
        <v>61</v>
      </c>
      <c r="AK224" s="155"/>
      <c r="AL224" s="155">
        <v>0</v>
      </c>
      <c r="AM224" s="155">
        <v>0</v>
      </c>
      <c r="AN224" s="155">
        <v>0</v>
      </c>
      <c r="AO224" s="155">
        <v>0</v>
      </c>
      <c r="AP224" s="155">
        <v>114358</v>
      </c>
      <c r="AQ224" s="155">
        <v>1051413</v>
      </c>
      <c r="AR224" s="155">
        <v>27521783</v>
      </c>
      <c r="AS224" s="155">
        <v>11594161</v>
      </c>
      <c r="AT224" s="203">
        <f t="shared" si="26"/>
        <v>40281715</v>
      </c>
      <c r="AU224" s="203">
        <f t="shared" si="27"/>
        <v>0</v>
      </c>
      <c r="AV224" s="203">
        <f t="shared" si="28"/>
        <v>11096143</v>
      </c>
    </row>
    <row r="225" spans="1:48" s="200" customFormat="1" ht="15" x14ac:dyDescent="0.25">
      <c r="A225" s="189">
        <v>899999123</v>
      </c>
      <c r="B225" s="174" t="s">
        <v>149</v>
      </c>
      <c r="C225" s="196">
        <v>44909</v>
      </c>
      <c r="D225" s="196" t="s">
        <v>408</v>
      </c>
      <c r="E225" s="196" t="s">
        <v>397</v>
      </c>
      <c r="F225" s="155">
        <v>34629625448</v>
      </c>
      <c r="G225" s="155">
        <v>28315008</v>
      </c>
      <c r="H225" s="155">
        <v>0</v>
      </c>
      <c r="I225" s="155">
        <v>0</v>
      </c>
      <c r="J225" s="155">
        <v>10161124283</v>
      </c>
      <c r="K225" s="155">
        <v>125246</v>
      </c>
      <c r="L225" s="155">
        <v>1511720313</v>
      </c>
      <c r="M225" s="155">
        <v>1352831459</v>
      </c>
      <c r="N225" s="155">
        <v>94083745</v>
      </c>
      <c r="O225" s="155">
        <v>328153</v>
      </c>
      <c r="P225" s="155">
        <v>0</v>
      </c>
      <c r="Q225" s="155">
        <v>4000248285</v>
      </c>
      <c r="R225" s="155">
        <v>0</v>
      </c>
      <c r="S225" s="155">
        <v>1746401195</v>
      </c>
      <c r="T225" s="155">
        <v>3166440573</v>
      </c>
      <c r="U225" s="155">
        <v>3249166821</v>
      </c>
      <c r="V225" s="155">
        <v>5680542227</v>
      </c>
      <c r="W225" s="155">
        <v>3638298140</v>
      </c>
      <c r="X225" s="155">
        <f t="shared" si="25"/>
        <v>0</v>
      </c>
      <c r="Y225" s="155">
        <v>0</v>
      </c>
      <c r="Z225" s="155">
        <v>995287356</v>
      </c>
      <c r="AA225" s="155">
        <v>995287356</v>
      </c>
      <c r="AB225" s="155">
        <f t="shared" si="24"/>
        <v>33634338092</v>
      </c>
      <c r="AC225" s="167" t="s">
        <v>55</v>
      </c>
      <c r="AD225" s="197">
        <v>8221</v>
      </c>
      <c r="AE225" s="155" t="s">
        <v>102</v>
      </c>
      <c r="AF225" s="155">
        <v>2</v>
      </c>
      <c r="AG225" s="198" t="s">
        <v>71</v>
      </c>
      <c r="AH225" s="155" t="s">
        <v>25</v>
      </c>
      <c r="AI225" s="199">
        <v>44939</v>
      </c>
      <c r="AJ225" s="198" t="s">
        <v>61</v>
      </c>
      <c r="AK225" s="155"/>
      <c r="AL225" s="155">
        <v>0</v>
      </c>
      <c r="AM225" s="155">
        <v>0</v>
      </c>
      <c r="AN225" s="155">
        <v>0</v>
      </c>
      <c r="AO225" s="155">
        <v>0</v>
      </c>
      <c r="AP225" s="155">
        <v>259203507</v>
      </c>
      <c r="AQ225" s="155">
        <v>2316659000</v>
      </c>
      <c r="AR225" s="155">
        <v>3200418306</v>
      </c>
      <c r="AS225" s="155">
        <v>4384843470.4300003</v>
      </c>
      <c r="AT225" s="203">
        <f t="shared" si="26"/>
        <v>14190015729</v>
      </c>
      <c r="AU225" s="203">
        <f t="shared" si="27"/>
        <v>2958760763</v>
      </c>
      <c r="AV225" s="203">
        <f t="shared" si="28"/>
        <v>1746401195</v>
      </c>
    </row>
    <row r="226" spans="1:48" s="200" customFormat="1" ht="15" x14ac:dyDescent="0.25">
      <c r="A226" s="189">
        <v>900390423</v>
      </c>
      <c r="B226" s="174" t="s">
        <v>413</v>
      </c>
      <c r="C226" s="196">
        <v>44900</v>
      </c>
      <c r="D226" s="196" t="s">
        <v>414</v>
      </c>
      <c r="E226" s="196" t="s">
        <v>145</v>
      </c>
      <c r="F226" s="155">
        <v>7539748</v>
      </c>
      <c r="G226" s="155">
        <v>90858</v>
      </c>
      <c r="H226" s="155">
        <v>0</v>
      </c>
      <c r="I226" s="155">
        <v>0</v>
      </c>
      <c r="J226" s="155">
        <v>517359</v>
      </c>
      <c r="K226" s="155">
        <v>0</v>
      </c>
      <c r="L226" s="155">
        <v>0</v>
      </c>
      <c r="M226" s="155">
        <v>0</v>
      </c>
      <c r="N226" s="155">
        <v>0</v>
      </c>
      <c r="O226" s="155">
        <v>0</v>
      </c>
      <c r="P226" s="155">
        <v>0</v>
      </c>
      <c r="Q226" s="155">
        <v>0</v>
      </c>
      <c r="R226" s="155">
        <v>0</v>
      </c>
      <c r="S226" s="155">
        <v>577381</v>
      </c>
      <c r="T226" s="155">
        <v>0</v>
      </c>
      <c r="U226" s="155">
        <v>0</v>
      </c>
      <c r="V226" s="155">
        <v>6332174</v>
      </c>
      <c r="W226" s="155">
        <v>21976</v>
      </c>
      <c r="X226" s="155">
        <f t="shared" si="25"/>
        <v>0</v>
      </c>
      <c r="Y226" s="155">
        <v>0</v>
      </c>
      <c r="Z226" s="155">
        <v>8156757</v>
      </c>
      <c r="AA226" s="155">
        <v>8156757</v>
      </c>
      <c r="AB226" s="155">
        <f t="shared" si="24"/>
        <v>-617009</v>
      </c>
      <c r="AC226" s="167" t="s">
        <v>19</v>
      </c>
      <c r="AD226" s="197">
        <v>8030</v>
      </c>
      <c r="AE226" s="155" t="s">
        <v>102</v>
      </c>
      <c r="AF226" s="155">
        <v>2</v>
      </c>
      <c r="AG226" s="198" t="s">
        <v>71</v>
      </c>
      <c r="AH226" s="155" t="s">
        <v>25</v>
      </c>
      <c r="AI226" s="199">
        <v>44930</v>
      </c>
      <c r="AJ226" s="198" t="s">
        <v>61</v>
      </c>
      <c r="AK226" s="155"/>
      <c r="AL226" s="155">
        <v>0</v>
      </c>
      <c r="AM226" s="155">
        <v>0</v>
      </c>
      <c r="AN226" s="155">
        <v>0</v>
      </c>
      <c r="AO226" s="155">
        <v>0</v>
      </c>
      <c r="AP226" s="155">
        <v>0</v>
      </c>
      <c r="AQ226" s="155">
        <v>0</v>
      </c>
      <c r="AR226" s="155">
        <v>0</v>
      </c>
      <c r="AS226" s="155">
        <v>517359</v>
      </c>
      <c r="AT226" s="203">
        <f t="shared" si="26"/>
        <v>608217</v>
      </c>
      <c r="AU226" s="203">
        <f t="shared" si="27"/>
        <v>0</v>
      </c>
      <c r="AV226" s="203">
        <f t="shared" si="28"/>
        <v>577381</v>
      </c>
    </row>
    <row r="227" spans="1:48" s="200" customFormat="1" ht="15" x14ac:dyDescent="0.25">
      <c r="A227" s="189">
        <v>900807287</v>
      </c>
      <c r="B227" s="174" t="s">
        <v>415</v>
      </c>
      <c r="C227" s="196">
        <v>44914</v>
      </c>
      <c r="D227" s="196">
        <v>44317</v>
      </c>
      <c r="E227" s="196">
        <v>44865</v>
      </c>
      <c r="F227" s="155">
        <v>408780461</v>
      </c>
      <c r="G227" s="155">
        <v>0</v>
      </c>
      <c r="H227" s="155">
        <v>0</v>
      </c>
      <c r="I227" s="155">
        <v>0</v>
      </c>
      <c r="J227" s="155">
        <v>353193466</v>
      </c>
      <c r="K227" s="155">
        <v>0</v>
      </c>
      <c r="L227" s="155">
        <v>0</v>
      </c>
      <c r="M227" s="155">
        <v>546131</v>
      </c>
      <c r="N227" s="155">
        <v>0</v>
      </c>
      <c r="O227" s="155">
        <v>0</v>
      </c>
      <c r="P227" s="155">
        <v>0</v>
      </c>
      <c r="Q227" s="155">
        <v>30600</v>
      </c>
      <c r="R227" s="155">
        <v>0</v>
      </c>
      <c r="S227" s="155">
        <v>22150097</v>
      </c>
      <c r="T227" s="155">
        <v>5517028</v>
      </c>
      <c r="U227" s="155">
        <v>0</v>
      </c>
      <c r="V227" s="155">
        <v>0</v>
      </c>
      <c r="W227" s="155">
        <v>27343139</v>
      </c>
      <c r="X227" s="155">
        <f t="shared" si="25"/>
        <v>0</v>
      </c>
      <c r="Y227" s="155">
        <v>0</v>
      </c>
      <c r="Z227" s="155">
        <v>0</v>
      </c>
      <c r="AA227" s="155">
        <v>0</v>
      </c>
      <c r="AB227" s="155">
        <f t="shared" si="24"/>
        <v>408780461</v>
      </c>
      <c r="AC227" s="167" t="s">
        <v>19</v>
      </c>
      <c r="AD227" s="197">
        <v>8321</v>
      </c>
      <c r="AE227" s="155" t="s">
        <v>102</v>
      </c>
      <c r="AF227" s="155">
        <v>2</v>
      </c>
      <c r="AG227" s="198" t="s">
        <v>71</v>
      </c>
      <c r="AH227" s="155" t="s">
        <v>25</v>
      </c>
      <c r="AI227" s="199">
        <v>44944</v>
      </c>
      <c r="AJ227" s="198" t="s">
        <v>61</v>
      </c>
      <c r="AK227" s="155"/>
      <c r="AL227" s="155">
        <v>0</v>
      </c>
      <c r="AM227" s="155">
        <v>0</v>
      </c>
      <c r="AN227" s="155">
        <v>0</v>
      </c>
      <c r="AO227" s="155">
        <v>0</v>
      </c>
      <c r="AP227" s="155">
        <v>115937542</v>
      </c>
      <c r="AQ227" s="155">
        <v>119390205</v>
      </c>
      <c r="AR227" s="155">
        <v>117865719</v>
      </c>
      <c r="AS227" s="155">
        <v>0</v>
      </c>
      <c r="AT227" s="203">
        <f t="shared" si="26"/>
        <v>353224066</v>
      </c>
      <c r="AU227" s="203">
        <f t="shared" si="27"/>
        <v>546131</v>
      </c>
      <c r="AV227" s="203">
        <f t="shared" si="28"/>
        <v>22150097</v>
      </c>
    </row>
    <row r="228" spans="1:48" s="200" customFormat="1" ht="15" x14ac:dyDescent="0.25">
      <c r="A228" s="189">
        <v>901326019</v>
      </c>
      <c r="B228" s="174" t="s">
        <v>416</v>
      </c>
      <c r="C228" s="196">
        <v>44907</v>
      </c>
      <c r="D228" s="196">
        <v>43862</v>
      </c>
      <c r="E228" s="196">
        <v>44834</v>
      </c>
      <c r="F228" s="155">
        <v>441643288</v>
      </c>
      <c r="G228" s="155">
        <v>0</v>
      </c>
      <c r="H228" s="155">
        <v>0</v>
      </c>
      <c r="I228" s="155">
        <v>0</v>
      </c>
      <c r="J228" s="155">
        <v>56452527</v>
      </c>
      <c r="K228" s="155">
        <v>0</v>
      </c>
      <c r="L228" s="155">
        <v>0</v>
      </c>
      <c r="M228" s="155">
        <v>203207</v>
      </c>
      <c r="N228" s="155">
        <v>0</v>
      </c>
      <c r="O228" s="155">
        <v>0</v>
      </c>
      <c r="P228" s="155">
        <v>0</v>
      </c>
      <c r="Q228" s="155">
        <v>10414688</v>
      </c>
      <c r="R228" s="155">
        <v>0</v>
      </c>
      <c r="S228" s="155">
        <v>60496192</v>
      </c>
      <c r="T228" s="155">
        <v>31469775</v>
      </c>
      <c r="U228" s="155">
        <v>0</v>
      </c>
      <c r="V228" s="155">
        <v>0</v>
      </c>
      <c r="W228" s="155">
        <v>282606899</v>
      </c>
      <c r="X228" s="155">
        <f t="shared" si="25"/>
        <v>0</v>
      </c>
      <c r="Y228" s="155">
        <v>0</v>
      </c>
      <c r="Z228" s="155">
        <v>0</v>
      </c>
      <c r="AA228" s="155">
        <v>0</v>
      </c>
      <c r="AB228" s="155">
        <f t="shared" si="24"/>
        <v>441643288</v>
      </c>
      <c r="AC228" s="167" t="s">
        <v>19</v>
      </c>
      <c r="AD228" s="197">
        <v>8346</v>
      </c>
      <c r="AE228" s="155" t="s">
        <v>102</v>
      </c>
      <c r="AF228" s="155">
        <v>2</v>
      </c>
      <c r="AG228" s="198" t="s">
        <v>71</v>
      </c>
      <c r="AH228" s="155" t="s">
        <v>25</v>
      </c>
      <c r="AI228" s="199">
        <v>45035</v>
      </c>
      <c r="AJ228" s="198" t="s">
        <v>61</v>
      </c>
      <c r="AK228" s="155"/>
      <c r="AL228" s="155">
        <v>0</v>
      </c>
      <c r="AM228" s="155">
        <v>0</v>
      </c>
      <c r="AN228" s="155">
        <v>0</v>
      </c>
      <c r="AO228" s="155">
        <v>0</v>
      </c>
      <c r="AP228" s="155">
        <v>24629468</v>
      </c>
      <c r="AQ228" s="155">
        <v>5256737</v>
      </c>
      <c r="AR228" s="155">
        <v>10496826</v>
      </c>
      <c r="AS228" s="155">
        <v>16069496</v>
      </c>
      <c r="AT228" s="203">
        <f t="shared" si="26"/>
        <v>66867215</v>
      </c>
      <c r="AU228" s="203">
        <f t="shared" si="27"/>
        <v>203207</v>
      </c>
      <c r="AV228" s="203">
        <f t="shared" si="28"/>
        <v>60496192</v>
      </c>
    </row>
    <row r="229" spans="1:48" s="200" customFormat="1" ht="15" x14ac:dyDescent="0.25">
      <c r="A229" s="189">
        <v>800210375</v>
      </c>
      <c r="B229" s="174" t="s">
        <v>393</v>
      </c>
      <c r="C229" s="196">
        <v>44918</v>
      </c>
      <c r="D229" s="196">
        <v>43556</v>
      </c>
      <c r="E229" s="196">
        <v>44865</v>
      </c>
      <c r="F229" s="155">
        <v>813300004.52999997</v>
      </c>
      <c r="G229" s="155">
        <v>0</v>
      </c>
      <c r="H229" s="155">
        <v>0</v>
      </c>
      <c r="I229" s="155">
        <v>0</v>
      </c>
      <c r="J229" s="155">
        <v>62775189.369999997</v>
      </c>
      <c r="K229" s="155">
        <v>921690</v>
      </c>
      <c r="L229" s="155">
        <v>0</v>
      </c>
      <c r="M229" s="155">
        <v>7488513.25</v>
      </c>
      <c r="N229" s="155">
        <v>6608322</v>
      </c>
      <c r="O229" s="155">
        <v>0</v>
      </c>
      <c r="P229" s="155">
        <v>0</v>
      </c>
      <c r="Q229" s="155">
        <v>306574680</v>
      </c>
      <c r="R229" s="155">
        <v>0</v>
      </c>
      <c r="S229" s="155">
        <v>56925024</v>
      </c>
      <c r="T229" s="155">
        <v>286437432.16000003</v>
      </c>
      <c r="U229" s="155">
        <v>0</v>
      </c>
      <c r="V229" s="155">
        <v>806215</v>
      </c>
      <c r="W229" s="155">
        <v>84762938.75</v>
      </c>
      <c r="X229" s="155">
        <f t="shared" si="25"/>
        <v>0</v>
      </c>
      <c r="Y229" s="155">
        <v>0</v>
      </c>
      <c r="Z229" s="155">
        <v>43628671</v>
      </c>
      <c r="AA229" s="155">
        <v>43628671</v>
      </c>
      <c r="AB229" s="155">
        <f t="shared" si="24"/>
        <v>769671333.52999997</v>
      </c>
      <c r="AC229" s="167" t="s">
        <v>55</v>
      </c>
      <c r="AD229" s="197">
        <v>8383</v>
      </c>
      <c r="AE229" s="155" t="s">
        <v>102</v>
      </c>
      <c r="AF229" s="155">
        <v>2</v>
      </c>
      <c r="AG229" s="198" t="s">
        <v>71</v>
      </c>
      <c r="AH229" s="155" t="s">
        <v>25</v>
      </c>
      <c r="AI229" s="199">
        <v>45008</v>
      </c>
      <c r="AJ229" s="198" t="s">
        <v>61</v>
      </c>
      <c r="AK229" s="155"/>
      <c r="AL229" s="155">
        <v>0</v>
      </c>
      <c r="AM229" s="155">
        <v>0</v>
      </c>
      <c r="AN229" s="155">
        <v>0</v>
      </c>
      <c r="AO229" s="155">
        <v>0</v>
      </c>
      <c r="AP229" s="155">
        <v>10686528</v>
      </c>
      <c r="AQ229" s="155">
        <v>981928</v>
      </c>
      <c r="AR229" s="155">
        <v>10680738</v>
      </c>
      <c r="AS229" s="155">
        <v>40425995.219999999</v>
      </c>
      <c r="AT229" s="203">
        <f t="shared" si="26"/>
        <v>369349869.37</v>
      </c>
      <c r="AU229" s="203">
        <f t="shared" si="27"/>
        <v>15018525.25</v>
      </c>
      <c r="AV229" s="203">
        <f t="shared" si="28"/>
        <v>56925024</v>
      </c>
    </row>
    <row r="230" spans="1:48" s="200" customFormat="1" ht="15" x14ac:dyDescent="0.25">
      <c r="A230" s="189">
        <v>891800439</v>
      </c>
      <c r="B230" s="174" t="s">
        <v>417</v>
      </c>
      <c r="C230" s="196">
        <v>44918</v>
      </c>
      <c r="D230" s="196">
        <v>44409</v>
      </c>
      <c r="E230" s="196">
        <v>44895</v>
      </c>
      <c r="F230" s="155">
        <v>13010773</v>
      </c>
      <c r="G230" s="155"/>
      <c r="H230" s="155"/>
      <c r="I230" s="155"/>
      <c r="J230" s="155">
        <v>49800</v>
      </c>
      <c r="K230" s="155">
        <v>0</v>
      </c>
      <c r="L230" s="155">
        <v>0</v>
      </c>
      <c r="M230" s="155">
        <v>0</v>
      </c>
      <c r="N230" s="155">
        <v>0</v>
      </c>
      <c r="O230" s="155">
        <v>0</v>
      </c>
      <c r="P230" s="155">
        <v>0</v>
      </c>
      <c r="Q230" s="155">
        <v>352000</v>
      </c>
      <c r="R230" s="155">
        <v>0</v>
      </c>
      <c r="S230" s="155">
        <v>4866582</v>
      </c>
      <c r="T230" s="155">
        <v>7204433</v>
      </c>
      <c r="U230" s="155">
        <v>0</v>
      </c>
      <c r="V230" s="155">
        <v>0</v>
      </c>
      <c r="W230" s="155">
        <v>537958</v>
      </c>
      <c r="X230" s="155">
        <f t="shared" si="25"/>
        <v>0</v>
      </c>
      <c r="Y230" s="155">
        <v>0</v>
      </c>
      <c r="Z230" s="155">
        <v>0</v>
      </c>
      <c r="AA230" s="155">
        <v>0</v>
      </c>
      <c r="AB230" s="155">
        <f t="shared" si="24"/>
        <v>13010773</v>
      </c>
      <c r="AC230" s="167" t="s">
        <v>19</v>
      </c>
      <c r="AD230" s="197">
        <v>8385</v>
      </c>
      <c r="AE230" s="155" t="s">
        <v>102</v>
      </c>
      <c r="AF230" s="155">
        <v>2</v>
      </c>
      <c r="AG230" s="198" t="s">
        <v>71</v>
      </c>
      <c r="AH230" s="155" t="s">
        <v>25</v>
      </c>
      <c r="AI230" s="199">
        <v>45008</v>
      </c>
      <c r="AJ230" s="198" t="s">
        <v>61</v>
      </c>
      <c r="AK230" s="155"/>
      <c r="AL230" s="155">
        <v>0</v>
      </c>
      <c r="AM230" s="155">
        <v>0</v>
      </c>
      <c r="AN230" s="155">
        <v>0</v>
      </c>
      <c r="AO230" s="155">
        <v>0</v>
      </c>
      <c r="AP230" s="155">
        <v>0</v>
      </c>
      <c r="AQ230" s="155">
        <v>0</v>
      </c>
      <c r="AR230" s="155">
        <v>49800</v>
      </c>
      <c r="AS230" s="155">
        <v>0</v>
      </c>
      <c r="AT230" s="203">
        <f t="shared" si="26"/>
        <v>401800</v>
      </c>
      <c r="AU230" s="203">
        <f t="shared" si="27"/>
        <v>0</v>
      </c>
      <c r="AV230" s="203">
        <f t="shared" si="28"/>
        <v>4866582</v>
      </c>
    </row>
    <row r="231" spans="1:48" s="195" customFormat="1" ht="16.5" x14ac:dyDescent="0.3">
      <c r="A231" s="189">
        <v>900152983</v>
      </c>
      <c r="B231" s="174" t="s">
        <v>418</v>
      </c>
      <c r="C231" s="196">
        <v>44922</v>
      </c>
      <c r="D231" s="196">
        <v>42064</v>
      </c>
      <c r="E231" s="196">
        <v>44895</v>
      </c>
      <c r="F231" s="155">
        <v>58058071</v>
      </c>
      <c r="G231" s="155">
        <v>0</v>
      </c>
      <c r="H231" s="155">
        <v>0</v>
      </c>
      <c r="I231" s="155">
        <v>0</v>
      </c>
      <c r="J231" s="155">
        <v>50960</v>
      </c>
      <c r="K231" s="155">
        <v>0</v>
      </c>
      <c r="L231" s="155">
        <v>1359338</v>
      </c>
      <c r="M231" s="155">
        <v>0</v>
      </c>
      <c r="N231" s="155">
        <v>0</v>
      </c>
      <c r="O231" s="155">
        <v>0</v>
      </c>
      <c r="P231" s="155">
        <v>0</v>
      </c>
      <c r="Q231" s="155">
        <v>0</v>
      </c>
      <c r="R231" s="155">
        <v>0</v>
      </c>
      <c r="S231" s="155">
        <v>5362747</v>
      </c>
      <c r="T231" s="155">
        <v>46439083</v>
      </c>
      <c r="U231" s="155">
        <v>0</v>
      </c>
      <c r="V231" s="155">
        <v>1160036</v>
      </c>
      <c r="W231" s="155">
        <v>3685907</v>
      </c>
      <c r="X231" s="155">
        <f t="shared" si="25"/>
        <v>0</v>
      </c>
      <c r="Y231" s="155">
        <v>0</v>
      </c>
      <c r="Z231" s="155">
        <v>0</v>
      </c>
      <c r="AA231" s="155">
        <v>0</v>
      </c>
      <c r="AB231" s="155">
        <f t="shared" ref="AB231:AB290" si="29">+F231-AA231</f>
        <v>58058071</v>
      </c>
      <c r="AC231" s="167" t="s">
        <v>19</v>
      </c>
      <c r="AD231" s="197">
        <v>8434</v>
      </c>
      <c r="AE231" s="155" t="s">
        <v>102</v>
      </c>
      <c r="AF231" s="155">
        <v>2</v>
      </c>
      <c r="AG231" s="198" t="s">
        <v>71</v>
      </c>
      <c r="AH231" s="155" t="s">
        <v>25</v>
      </c>
      <c r="AI231" s="199">
        <v>45012</v>
      </c>
      <c r="AJ231" s="198" t="s">
        <v>61</v>
      </c>
      <c r="AK231" s="155"/>
      <c r="AL231" s="155">
        <v>0</v>
      </c>
      <c r="AM231" s="155">
        <v>0</v>
      </c>
      <c r="AN231" s="155">
        <v>0</v>
      </c>
      <c r="AO231" s="155">
        <v>0</v>
      </c>
      <c r="AP231" s="155">
        <v>50960</v>
      </c>
      <c r="AQ231" s="155">
        <v>0</v>
      </c>
      <c r="AR231" s="155">
        <v>0</v>
      </c>
      <c r="AS231" s="155">
        <v>0</v>
      </c>
      <c r="AT231" s="203">
        <f t="shared" si="26"/>
        <v>50960</v>
      </c>
      <c r="AU231" s="203">
        <f t="shared" si="27"/>
        <v>1359338</v>
      </c>
      <c r="AV231" s="203">
        <f t="shared" si="28"/>
        <v>5362747</v>
      </c>
    </row>
    <row r="232" spans="1:48" customFormat="1" ht="15" x14ac:dyDescent="0.25">
      <c r="A232" s="189">
        <v>805023423</v>
      </c>
      <c r="B232" s="174" t="s">
        <v>419</v>
      </c>
      <c r="C232" s="196">
        <v>44922</v>
      </c>
      <c r="D232" s="196">
        <v>42614</v>
      </c>
      <c r="E232" s="196">
        <v>44895</v>
      </c>
      <c r="F232" s="155">
        <v>961082815.91999996</v>
      </c>
      <c r="G232" s="155">
        <v>22366.859999999375</v>
      </c>
      <c r="H232" s="155">
        <v>0</v>
      </c>
      <c r="I232" s="155">
        <v>0</v>
      </c>
      <c r="J232" s="155">
        <v>205955071.88999999</v>
      </c>
      <c r="K232" s="155">
        <v>0</v>
      </c>
      <c r="L232" s="155">
        <v>11841579.65</v>
      </c>
      <c r="M232" s="155">
        <v>6407976.7199999997</v>
      </c>
      <c r="N232" s="155">
        <v>0</v>
      </c>
      <c r="O232" s="155">
        <v>0</v>
      </c>
      <c r="P232" s="155">
        <v>0</v>
      </c>
      <c r="Q232" s="155">
        <v>68598693</v>
      </c>
      <c r="R232" s="155">
        <v>0</v>
      </c>
      <c r="S232" s="155">
        <v>319909983</v>
      </c>
      <c r="T232" s="155">
        <v>197418641.86000001</v>
      </c>
      <c r="U232" s="155">
        <v>25782663</v>
      </c>
      <c r="V232" s="155">
        <v>79047</v>
      </c>
      <c r="W232" s="155">
        <v>125066792.93999994</v>
      </c>
      <c r="X232" s="155">
        <f t="shared" ref="X232:X291" si="30">+F232-SUM(G232:W232)</f>
        <v>0</v>
      </c>
      <c r="Y232" s="155">
        <v>0</v>
      </c>
      <c r="Z232" s="155">
        <v>14691150</v>
      </c>
      <c r="AA232" s="155">
        <v>14691150</v>
      </c>
      <c r="AB232" s="155">
        <f t="shared" si="29"/>
        <v>946391665.91999996</v>
      </c>
      <c r="AC232" s="167" t="s">
        <v>41</v>
      </c>
      <c r="AD232" s="197">
        <v>8442</v>
      </c>
      <c r="AE232" s="155" t="s">
        <v>102</v>
      </c>
      <c r="AF232" s="155">
        <v>2</v>
      </c>
      <c r="AG232" s="198" t="s">
        <v>71</v>
      </c>
      <c r="AH232" s="155" t="s">
        <v>25</v>
      </c>
      <c r="AI232" s="199">
        <v>45074</v>
      </c>
      <c r="AJ232" s="198" t="s">
        <v>61</v>
      </c>
      <c r="AK232" s="155"/>
      <c r="AL232" s="155">
        <v>0</v>
      </c>
      <c r="AM232" s="155">
        <v>0</v>
      </c>
      <c r="AN232" s="155">
        <v>0</v>
      </c>
      <c r="AO232" s="155">
        <v>0</v>
      </c>
      <c r="AP232" s="155">
        <v>385582</v>
      </c>
      <c r="AQ232" s="155">
        <v>24544504</v>
      </c>
      <c r="AR232" s="155">
        <v>43200842</v>
      </c>
      <c r="AS232" s="155">
        <v>137824143.88999999</v>
      </c>
      <c r="AT232" s="203">
        <f t="shared" si="26"/>
        <v>274576131.75</v>
      </c>
      <c r="AU232" s="203">
        <f t="shared" si="27"/>
        <v>18249556.370000001</v>
      </c>
      <c r="AV232" s="203">
        <f t="shared" si="28"/>
        <v>319909983</v>
      </c>
    </row>
    <row r="233" spans="1:48" customFormat="1" ht="15" x14ac:dyDescent="0.25">
      <c r="A233" s="189">
        <v>900437964</v>
      </c>
      <c r="B233" s="174" t="s">
        <v>420</v>
      </c>
      <c r="C233" s="196">
        <v>44924</v>
      </c>
      <c r="D233" s="196">
        <v>44075</v>
      </c>
      <c r="E233" s="196">
        <v>44865</v>
      </c>
      <c r="F233" s="155">
        <v>184683806</v>
      </c>
      <c r="G233" s="155">
        <v>0</v>
      </c>
      <c r="H233" s="155">
        <v>0</v>
      </c>
      <c r="I233" s="155">
        <v>0</v>
      </c>
      <c r="J233" s="155">
        <v>63055889.710000001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155">
        <v>0</v>
      </c>
      <c r="Q233" s="155">
        <v>1437307</v>
      </c>
      <c r="R233" s="155">
        <v>0</v>
      </c>
      <c r="S233" s="155">
        <v>2079429</v>
      </c>
      <c r="T233" s="155">
        <v>2665556</v>
      </c>
      <c r="U233" s="155">
        <v>0</v>
      </c>
      <c r="V233" s="155">
        <v>386657</v>
      </c>
      <c r="W233" s="155">
        <v>115058967.28999999</v>
      </c>
      <c r="X233" s="155">
        <f t="shared" si="30"/>
        <v>0</v>
      </c>
      <c r="Y233" s="155">
        <v>0</v>
      </c>
      <c r="Z233" s="155">
        <v>0</v>
      </c>
      <c r="AA233" s="155">
        <v>0</v>
      </c>
      <c r="AB233" s="155">
        <f t="shared" si="29"/>
        <v>184683806</v>
      </c>
      <c r="AC233" s="167" t="s">
        <v>19</v>
      </c>
      <c r="AD233" s="197">
        <v>8467</v>
      </c>
      <c r="AE233" s="155" t="s">
        <v>102</v>
      </c>
      <c r="AF233" s="155">
        <v>2</v>
      </c>
      <c r="AG233" s="198" t="s">
        <v>71</v>
      </c>
      <c r="AH233" s="155" t="s">
        <v>25</v>
      </c>
      <c r="AI233" s="199">
        <v>45014</v>
      </c>
      <c r="AJ233" s="198" t="s">
        <v>61</v>
      </c>
      <c r="AK233" s="155"/>
      <c r="AL233" s="155">
        <v>0</v>
      </c>
      <c r="AM233" s="155">
        <v>0</v>
      </c>
      <c r="AN233" s="155">
        <v>0</v>
      </c>
      <c r="AO233" s="155">
        <v>0</v>
      </c>
      <c r="AP233" s="155">
        <v>30221618</v>
      </c>
      <c r="AQ233" s="155">
        <v>32834272</v>
      </c>
      <c r="AR233" s="155">
        <v>0</v>
      </c>
      <c r="AS233" s="155">
        <v>0</v>
      </c>
      <c r="AT233" s="203">
        <f t="shared" si="26"/>
        <v>64493196.710000001</v>
      </c>
      <c r="AU233" s="203">
        <f t="shared" si="27"/>
        <v>0</v>
      </c>
      <c r="AV233" s="203">
        <f t="shared" si="28"/>
        <v>2079429</v>
      </c>
    </row>
    <row r="234" spans="1:48" customFormat="1" ht="15" x14ac:dyDescent="0.25">
      <c r="A234" s="189">
        <v>860015905</v>
      </c>
      <c r="B234" s="174" t="s">
        <v>421</v>
      </c>
      <c r="C234" s="196">
        <v>44917</v>
      </c>
      <c r="D234" s="196">
        <v>42583</v>
      </c>
      <c r="E234" s="196">
        <v>44895</v>
      </c>
      <c r="F234" s="155">
        <v>2212736795</v>
      </c>
      <c r="G234" s="155">
        <v>3339474.9999999995</v>
      </c>
      <c r="H234" s="155">
        <v>0</v>
      </c>
      <c r="I234" s="155">
        <v>0</v>
      </c>
      <c r="J234" s="155">
        <v>1420554705.25</v>
      </c>
      <c r="K234" s="155">
        <v>0</v>
      </c>
      <c r="L234" s="155">
        <v>1760774</v>
      </c>
      <c r="M234" s="155">
        <v>5330957</v>
      </c>
      <c r="N234" s="155">
        <v>66206936</v>
      </c>
      <c r="O234" s="155">
        <v>0</v>
      </c>
      <c r="P234" s="155">
        <v>0</v>
      </c>
      <c r="Q234" s="155">
        <v>183274109</v>
      </c>
      <c r="R234" s="155">
        <v>0</v>
      </c>
      <c r="S234" s="155">
        <v>173793549</v>
      </c>
      <c r="T234" s="155">
        <v>155986995</v>
      </c>
      <c r="U234" s="155">
        <v>0</v>
      </c>
      <c r="V234" s="155">
        <v>0</v>
      </c>
      <c r="W234" s="155">
        <v>202489294.75</v>
      </c>
      <c r="X234" s="155">
        <f t="shared" si="30"/>
        <v>0</v>
      </c>
      <c r="Y234" s="155">
        <v>0</v>
      </c>
      <c r="Z234" s="155">
        <v>22523208</v>
      </c>
      <c r="AA234" s="155">
        <v>22523208</v>
      </c>
      <c r="AB234" s="155">
        <f t="shared" si="29"/>
        <v>2190213587</v>
      </c>
      <c r="AC234" s="167" t="s">
        <v>55</v>
      </c>
      <c r="AD234" s="197">
        <v>8382</v>
      </c>
      <c r="AE234" s="155" t="s">
        <v>102</v>
      </c>
      <c r="AF234" s="155">
        <v>2</v>
      </c>
      <c r="AG234" s="198" t="s">
        <v>71</v>
      </c>
      <c r="AH234" s="155" t="s">
        <v>25</v>
      </c>
      <c r="AI234" s="199">
        <v>45007</v>
      </c>
      <c r="AJ234" s="198" t="s">
        <v>61</v>
      </c>
      <c r="AK234" s="155"/>
      <c r="AL234" s="155">
        <v>0</v>
      </c>
      <c r="AM234" s="155">
        <v>0</v>
      </c>
      <c r="AN234" s="155">
        <v>0</v>
      </c>
      <c r="AO234" s="155">
        <v>0</v>
      </c>
      <c r="AP234" s="155">
        <v>671424119</v>
      </c>
      <c r="AQ234" s="155">
        <v>362250956</v>
      </c>
      <c r="AR234" s="155">
        <v>262527306</v>
      </c>
      <c r="AS234" s="155">
        <v>124352324</v>
      </c>
      <c r="AT234" s="203">
        <f t="shared" si="26"/>
        <v>1607168289.25</v>
      </c>
      <c r="AU234" s="203">
        <f t="shared" si="27"/>
        <v>73298667</v>
      </c>
      <c r="AV234" s="203">
        <f t="shared" si="28"/>
        <v>173793549</v>
      </c>
    </row>
    <row r="235" spans="1:48" customFormat="1" ht="15" x14ac:dyDescent="0.25">
      <c r="A235" s="189">
        <v>900075669</v>
      </c>
      <c r="B235" s="174" t="s">
        <v>422</v>
      </c>
      <c r="C235" s="196">
        <v>44914</v>
      </c>
      <c r="D235" s="196">
        <v>44228</v>
      </c>
      <c r="E235" s="196">
        <v>44865</v>
      </c>
      <c r="F235" s="155">
        <v>658618431.74000001</v>
      </c>
      <c r="G235" s="155">
        <v>0</v>
      </c>
      <c r="H235" s="155">
        <v>0</v>
      </c>
      <c r="I235" s="155">
        <v>0</v>
      </c>
      <c r="J235" s="155">
        <v>460545104.76999998</v>
      </c>
      <c r="K235" s="155">
        <v>0</v>
      </c>
      <c r="L235" s="155">
        <v>0</v>
      </c>
      <c r="M235" s="155">
        <v>7868724</v>
      </c>
      <c r="N235" s="155">
        <v>0</v>
      </c>
      <c r="O235" s="155">
        <v>0</v>
      </c>
      <c r="P235" s="155">
        <v>0</v>
      </c>
      <c r="Q235" s="155">
        <v>3465831.2</v>
      </c>
      <c r="R235" s="155">
        <v>0</v>
      </c>
      <c r="S235" s="155">
        <v>1991793</v>
      </c>
      <c r="T235" s="155">
        <v>13940</v>
      </c>
      <c r="U235" s="155">
        <v>0</v>
      </c>
      <c r="V235" s="155">
        <v>11528206.800000001</v>
      </c>
      <c r="W235" s="155">
        <v>173204831.97000003</v>
      </c>
      <c r="X235" s="155">
        <f t="shared" si="30"/>
        <v>0</v>
      </c>
      <c r="Y235" s="155">
        <v>0</v>
      </c>
      <c r="Z235" s="155">
        <v>5800</v>
      </c>
      <c r="AA235" s="155">
        <v>5800</v>
      </c>
      <c r="AB235" s="155">
        <f t="shared" si="29"/>
        <v>658612631.74000001</v>
      </c>
      <c r="AC235" s="167" t="s">
        <v>59</v>
      </c>
      <c r="AD235" s="197">
        <v>8337</v>
      </c>
      <c r="AE235" s="155" t="s">
        <v>102</v>
      </c>
      <c r="AF235" s="155">
        <v>2</v>
      </c>
      <c r="AG235" s="198" t="s">
        <v>71</v>
      </c>
      <c r="AH235" s="155" t="s">
        <v>25</v>
      </c>
      <c r="AI235" s="199">
        <v>45004</v>
      </c>
      <c r="AJ235" s="198" t="s">
        <v>61</v>
      </c>
      <c r="AK235" s="155"/>
      <c r="AL235" s="155">
        <v>0</v>
      </c>
      <c r="AM235" s="155">
        <v>0</v>
      </c>
      <c r="AN235" s="155">
        <v>0</v>
      </c>
      <c r="AO235" s="155">
        <v>0</v>
      </c>
      <c r="AP235" s="155">
        <v>4234840</v>
      </c>
      <c r="AQ235" s="155">
        <v>206376362</v>
      </c>
      <c r="AR235" s="155">
        <v>228639857</v>
      </c>
      <c r="AS235" s="155">
        <v>21294045.77</v>
      </c>
      <c r="AT235" s="203">
        <f t="shared" si="26"/>
        <v>464010935.96999997</v>
      </c>
      <c r="AU235" s="203">
        <f t="shared" si="27"/>
        <v>7868724</v>
      </c>
      <c r="AV235" s="203">
        <f t="shared" si="28"/>
        <v>1991793</v>
      </c>
    </row>
    <row r="236" spans="1:48" customFormat="1" ht="15" x14ac:dyDescent="0.25">
      <c r="A236" s="189">
        <v>830141084</v>
      </c>
      <c r="B236" s="174" t="s">
        <v>423</v>
      </c>
      <c r="C236" s="196">
        <v>44914</v>
      </c>
      <c r="D236" s="196">
        <v>44531</v>
      </c>
      <c r="E236" s="196">
        <v>44895</v>
      </c>
      <c r="F236" s="155">
        <v>18291586</v>
      </c>
      <c r="G236" s="155">
        <v>0</v>
      </c>
      <c r="H236" s="155">
        <v>0</v>
      </c>
      <c r="I236" s="155">
        <v>0</v>
      </c>
      <c r="J236" s="155">
        <v>981139.45</v>
      </c>
      <c r="K236" s="155">
        <v>0</v>
      </c>
      <c r="L236" s="155">
        <v>0</v>
      </c>
      <c r="M236" s="155">
        <v>0</v>
      </c>
      <c r="N236" s="155">
        <v>0</v>
      </c>
      <c r="O236" s="155">
        <v>0</v>
      </c>
      <c r="P236" s="155">
        <v>0</v>
      </c>
      <c r="Q236" s="155">
        <v>0</v>
      </c>
      <c r="R236" s="155">
        <v>0</v>
      </c>
      <c r="S236" s="155">
        <v>0</v>
      </c>
      <c r="T236" s="155">
        <v>0</v>
      </c>
      <c r="U236" s="155">
        <v>0</v>
      </c>
      <c r="V236" s="155">
        <v>0</v>
      </c>
      <c r="W236" s="155">
        <v>17310446.550000001</v>
      </c>
      <c r="X236" s="155">
        <f t="shared" si="30"/>
        <v>0</v>
      </c>
      <c r="Y236" s="155">
        <v>0</v>
      </c>
      <c r="Z236" s="155">
        <v>0</v>
      </c>
      <c r="AA236" s="155">
        <v>0</v>
      </c>
      <c r="AB236" s="155">
        <f t="shared" si="29"/>
        <v>18291586</v>
      </c>
      <c r="AC236" s="167" t="e">
        <v>#N/A</v>
      </c>
      <c r="AD236" s="197">
        <v>8328</v>
      </c>
      <c r="AE236" s="155" t="s">
        <v>102</v>
      </c>
      <c r="AF236" s="155">
        <v>2</v>
      </c>
      <c r="AG236" s="198" t="s">
        <v>71</v>
      </c>
      <c r="AH236" s="155" t="s">
        <v>25</v>
      </c>
      <c r="AI236" s="199">
        <v>45004</v>
      </c>
      <c r="AJ236" s="198" t="s">
        <v>61</v>
      </c>
      <c r="AK236" s="155"/>
      <c r="AL236" s="155">
        <v>0</v>
      </c>
      <c r="AM236" s="155">
        <v>0</v>
      </c>
      <c r="AN236" s="155">
        <v>0</v>
      </c>
      <c r="AO236" s="155">
        <v>0</v>
      </c>
      <c r="AP236" s="155">
        <v>0</v>
      </c>
      <c r="AQ236" s="155">
        <v>496651</v>
      </c>
      <c r="AR236" s="155">
        <v>484488.45</v>
      </c>
      <c r="AS236" s="155">
        <v>0</v>
      </c>
      <c r="AT236" s="203">
        <f t="shared" si="26"/>
        <v>981139.45</v>
      </c>
      <c r="AU236" s="203">
        <f t="shared" si="27"/>
        <v>0</v>
      </c>
      <c r="AV236" s="203">
        <f t="shared" si="28"/>
        <v>0</v>
      </c>
    </row>
    <row r="237" spans="1:48" s="163" customFormat="1" x14ac:dyDescent="0.2">
      <c r="A237" s="174">
        <v>800162035</v>
      </c>
      <c r="B237" s="174" t="s">
        <v>424</v>
      </c>
      <c r="C237" s="175">
        <v>44900</v>
      </c>
      <c r="D237" s="175">
        <v>44652</v>
      </c>
      <c r="E237" s="175">
        <v>44895</v>
      </c>
      <c r="F237" s="201">
        <v>87524454</v>
      </c>
      <c r="G237" s="201">
        <v>0</v>
      </c>
      <c r="H237" s="201">
        <v>0</v>
      </c>
      <c r="I237" s="201">
        <v>0</v>
      </c>
      <c r="J237" s="201">
        <v>13407571</v>
      </c>
      <c r="K237" s="201">
        <v>0</v>
      </c>
      <c r="L237" s="201">
        <v>0</v>
      </c>
      <c r="M237" s="201">
        <v>809881</v>
      </c>
      <c r="N237" s="201">
        <v>0</v>
      </c>
      <c r="O237" s="201">
        <v>0</v>
      </c>
      <c r="P237" s="201">
        <v>0</v>
      </c>
      <c r="Q237" s="201">
        <v>70050020</v>
      </c>
      <c r="R237" s="201">
        <v>0</v>
      </c>
      <c r="S237" s="201">
        <v>2205598</v>
      </c>
      <c r="T237" s="201">
        <v>478500</v>
      </c>
      <c r="U237" s="201">
        <v>0</v>
      </c>
      <c r="V237" s="201">
        <v>0</v>
      </c>
      <c r="W237" s="201">
        <v>572884</v>
      </c>
      <c r="X237" s="155">
        <f t="shared" si="30"/>
        <v>0</v>
      </c>
      <c r="Y237" s="157">
        <v>0</v>
      </c>
      <c r="Z237" s="157">
        <v>0</v>
      </c>
      <c r="AA237" s="155">
        <v>0</v>
      </c>
      <c r="AB237" s="155">
        <f t="shared" si="29"/>
        <v>87524454</v>
      </c>
      <c r="AC237" s="167" t="s">
        <v>19</v>
      </c>
      <c r="AD237" s="174">
        <v>8053</v>
      </c>
      <c r="AE237" s="169" t="s">
        <v>65</v>
      </c>
      <c r="AF237" s="174">
        <v>2</v>
      </c>
      <c r="AG237" s="189" t="s">
        <v>71</v>
      </c>
      <c r="AH237" s="174" t="s">
        <v>25</v>
      </c>
      <c r="AI237" s="174"/>
      <c r="AJ237" s="174"/>
      <c r="AK237" s="174"/>
      <c r="AL237" s="174"/>
      <c r="AM237" s="174"/>
      <c r="AN237" s="174"/>
      <c r="AO237" s="174"/>
      <c r="AP237" s="174"/>
      <c r="AQ237" s="201">
        <v>13407571</v>
      </c>
      <c r="AR237" s="201"/>
      <c r="AS237" s="174"/>
      <c r="AT237" s="203">
        <f t="shared" si="26"/>
        <v>83457591</v>
      </c>
      <c r="AU237" s="203">
        <f t="shared" si="27"/>
        <v>809881</v>
      </c>
      <c r="AV237" s="203">
        <f t="shared" si="28"/>
        <v>2205598</v>
      </c>
    </row>
    <row r="238" spans="1:48" s="163" customFormat="1" x14ac:dyDescent="0.2">
      <c r="A238" s="174">
        <v>804005182</v>
      </c>
      <c r="B238" s="174" t="s">
        <v>425</v>
      </c>
      <c r="C238" s="175">
        <v>44899</v>
      </c>
      <c r="D238" s="175">
        <v>44652</v>
      </c>
      <c r="E238" s="175">
        <v>44865</v>
      </c>
      <c r="F238" s="157">
        <v>155419</v>
      </c>
      <c r="G238" s="157">
        <v>0</v>
      </c>
      <c r="H238" s="157">
        <v>0</v>
      </c>
      <c r="I238" s="157">
        <v>0</v>
      </c>
      <c r="J238" s="157">
        <v>128278</v>
      </c>
      <c r="K238" s="157">
        <v>0</v>
      </c>
      <c r="L238" s="157">
        <v>0</v>
      </c>
      <c r="M238" s="157">
        <v>0</v>
      </c>
      <c r="N238" s="157">
        <v>0</v>
      </c>
      <c r="O238" s="157">
        <v>0</v>
      </c>
      <c r="P238" s="157">
        <v>0</v>
      </c>
      <c r="Q238" s="157">
        <v>0</v>
      </c>
      <c r="R238" s="157">
        <v>0</v>
      </c>
      <c r="S238" s="157">
        <v>0</v>
      </c>
      <c r="T238" s="157">
        <v>0</v>
      </c>
      <c r="U238" s="157">
        <v>0</v>
      </c>
      <c r="V238" s="157">
        <v>0</v>
      </c>
      <c r="W238" s="157">
        <v>27141</v>
      </c>
      <c r="X238" s="155">
        <f t="shared" si="30"/>
        <v>0</v>
      </c>
      <c r="Y238" s="157">
        <v>0</v>
      </c>
      <c r="Z238" s="157">
        <v>0</v>
      </c>
      <c r="AA238" s="155">
        <v>0</v>
      </c>
      <c r="AB238" s="155">
        <f t="shared" si="29"/>
        <v>155419</v>
      </c>
      <c r="AC238" s="167" t="s">
        <v>56</v>
      </c>
      <c r="AD238" s="174">
        <v>8049</v>
      </c>
      <c r="AE238" s="169" t="s">
        <v>65</v>
      </c>
      <c r="AF238" s="174">
        <v>2</v>
      </c>
      <c r="AG238" s="189" t="s">
        <v>71</v>
      </c>
      <c r="AH238" s="174" t="s">
        <v>25</v>
      </c>
      <c r="AI238" s="174"/>
      <c r="AJ238" s="175"/>
      <c r="AK238" s="174"/>
      <c r="AL238" s="157"/>
      <c r="AM238" s="157"/>
      <c r="AN238" s="157"/>
      <c r="AO238" s="157"/>
      <c r="AP238" s="157"/>
      <c r="AQ238" s="157">
        <v>128278</v>
      </c>
      <c r="AR238" s="157"/>
      <c r="AS238" s="157"/>
      <c r="AT238" s="203">
        <f t="shared" si="26"/>
        <v>128278</v>
      </c>
      <c r="AU238" s="203">
        <f t="shared" si="27"/>
        <v>0</v>
      </c>
      <c r="AV238" s="203">
        <f t="shared" si="28"/>
        <v>0</v>
      </c>
    </row>
    <row r="239" spans="1:48" s="163" customFormat="1" x14ac:dyDescent="0.2">
      <c r="A239" s="174">
        <v>804012398</v>
      </c>
      <c r="B239" s="174" t="s">
        <v>426</v>
      </c>
      <c r="C239" s="175">
        <v>44910</v>
      </c>
      <c r="D239" s="175">
        <v>42309</v>
      </c>
      <c r="E239" s="175">
        <v>44530</v>
      </c>
      <c r="F239" s="157">
        <v>1391121</v>
      </c>
      <c r="G239" s="157">
        <v>3100</v>
      </c>
      <c r="H239" s="157">
        <v>0</v>
      </c>
      <c r="I239" s="157">
        <v>0</v>
      </c>
      <c r="J239" s="157">
        <v>27269</v>
      </c>
      <c r="K239" s="157">
        <v>0</v>
      </c>
      <c r="L239" s="157">
        <v>0</v>
      </c>
      <c r="M239" s="157">
        <v>0</v>
      </c>
      <c r="N239" s="157">
        <v>0</v>
      </c>
      <c r="O239" s="157">
        <v>0</v>
      </c>
      <c r="P239" s="157">
        <v>0</v>
      </c>
      <c r="Q239" s="157">
        <v>0</v>
      </c>
      <c r="R239" s="157">
        <v>0</v>
      </c>
      <c r="S239" s="157">
        <v>0</v>
      </c>
      <c r="T239" s="157">
        <v>240800</v>
      </c>
      <c r="U239" s="157">
        <v>0</v>
      </c>
      <c r="V239" s="157">
        <v>1060750</v>
      </c>
      <c r="W239" s="157">
        <v>59202</v>
      </c>
      <c r="X239" s="155">
        <f t="shared" si="30"/>
        <v>0</v>
      </c>
      <c r="Y239" s="157">
        <v>0</v>
      </c>
      <c r="Z239" s="157">
        <v>0</v>
      </c>
      <c r="AA239" s="155">
        <v>0</v>
      </c>
      <c r="AB239" s="155">
        <f t="shared" si="29"/>
        <v>1391121</v>
      </c>
      <c r="AC239" s="167" t="s">
        <v>56</v>
      </c>
      <c r="AD239" s="174">
        <v>8276</v>
      </c>
      <c r="AE239" s="169" t="s">
        <v>65</v>
      </c>
      <c r="AF239" s="174">
        <v>2</v>
      </c>
      <c r="AG239" s="189" t="s">
        <v>71</v>
      </c>
      <c r="AH239" s="174" t="s">
        <v>25</v>
      </c>
      <c r="AI239" s="174"/>
      <c r="AJ239" s="175"/>
      <c r="AK239" s="174"/>
      <c r="AL239" s="157"/>
      <c r="AM239" s="157"/>
      <c r="AN239" s="157"/>
      <c r="AO239" s="157"/>
      <c r="AP239" s="157"/>
      <c r="AQ239" s="157">
        <v>27269</v>
      </c>
      <c r="AR239" s="157"/>
      <c r="AS239" s="157"/>
      <c r="AT239" s="203">
        <f t="shared" si="26"/>
        <v>30369</v>
      </c>
      <c r="AU239" s="203">
        <f t="shared" si="27"/>
        <v>0</v>
      </c>
      <c r="AV239" s="203">
        <f t="shared" si="28"/>
        <v>0</v>
      </c>
    </row>
    <row r="240" spans="1:48" s="163" customFormat="1" x14ac:dyDescent="0.2">
      <c r="A240" s="174">
        <v>890306950</v>
      </c>
      <c r="B240" s="174" t="s">
        <v>427</v>
      </c>
      <c r="C240" s="175">
        <v>44909</v>
      </c>
      <c r="D240" s="175">
        <v>44287</v>
      </c>
      <c r="E240" s="175">
        <v>44895</v>
      </c>
      <c r="F240" s="201">
        <v>38222182</v>
      </c>
      <c r="G240" s="201">
        <v>0</v>
      </c>
      <c r="H240" s="201">
        <v>0</v>
      </c>
      <c r="I240" s="201">
        <v>0</v>
      </c>
      <c r="J240" s="201">
        <v>9674609.0600000005</v>
      </c>
      <c r="K240" s="201">
        <v>0</v>
      </c>
      <c r="L240" s="201">
        <v>0</v>
      </c>
      <c r="M240" s="201">
        <v>0</v>
      </c>
      <c r="N240" s="201">
        <v>1535616</v>
      </c>
      <c r="O240" s="201">
        <v>0</v>
      </c>
      <c r="P240" s="201">
        <v>0</v>
      </c>
      <c r="Q240" s="201">
        <v>4489055</v>
      </c>
      <c r="R240" s="201">
        <v>0</v>
      </c>
      <c r="S240" s="201">
        <v>7797324</v>
      </c>
      <c r="T240" s="201">
        <v>5023890</v>
      </c>
      <c r="U240" s="201">
        <v>0</v>
      </c>
      <c r="V240" s="201">
        <v>612436</v>
      </c>
      <c r="W240" s="201">
        <v>9089251.9399999976</v>
      </c>
      <c r="X240" s="155">
        <f t="shared" si="30"/>
        <v>0</v>
      </c>
      <c r="Y240" s="157">
        <v>0</v>
      </c>
      <c r="Z240" s="157">
        <v>0</v>
      </c>
      <c r="AA240" s="155">
        <v>0</v>
      </c>
      <c r="AB240" s="155">
        <f t="shared" si="29"/>
        <v>38222182</v>
      </c>
      <c r="AC240" s="167" t="s">
        <v>41</v>
      </c>
      <c r="AD240" s="174">
        <v>8244</v>
      </c>
      <c r="AE240" s="169" t="s">
        <v>65</v>
      </c>
      <c r="AF240" s="174">
        <v>2</v>
      </c>
      <c r="AG240" s="189" t="s">
        <v>71</v>
      </c>
      <c r="AH240" s="174" t="s">
        <v>25</v>
      </c>
      <c r="AI240" s="174"/>
      <c r="AJ240" s="174"/>
      <c r="AK240" s="174"/>
      <c r="AL240" s="174"/>
      <c r="AM240" s="174"/>
      <c r="AN240" s="174"/>
      <c r="AO240" s="174"/>
      <c r="AP240" s="174"/>
      <c r="AQ240" s="201">
        <v>9674609.0600000005</v>
      </c>
      <c r="AR240" s="174"/>
      <c r="AS240" s="174"/>
      <c r="AT240" s="203">
        <f t="shared" si="26"/>
        <v>14163664.060000001</v>
      </c>
      <c r="AU240" s="203">
        <f t="shared" si="27"/>
        <v>1535616</v>
      </c>
      <c r="AV240" s="203">
        <f t="shared" si="28"/>
        <v>7797324</v>
      </c>
    </row>
    <row r="241" spans="1:48" s="163" customFormat="1" x14ac:dyDescent="0.2">
      <c r="A241" s="174">
        <v>891103968</v>
      </c>
      <c r="B241" s="174" t="s">
        <v>428</v>
      </c>
      <c r="C241" s="175">
        <v>44901</v>
      </c>
      <c r="D241" s="175">
        <v>44593</v>
      </c>
      <c r="E241" s="175">
        <v>44895</v>
      </c>
      <c r="F241" s="201">
        <v>2539888</v>
      </c>
      <c r="G241" s="157">
        <v>0</v>
      </c>
      <c r="H241" s="157">
        <v>0</v>
      </c>
      <c r="I241" s="157">
        <v>0</v>
      </c>
      <c r="J241" s="157">
        <v>5914</v>
      </c>
      <c r="K241" s="157">
        <v>0</v>
      </c>
      <c r="L241" s="157">
        <v>0</v>
      </c>
      <c r="M241" s="157">
        <v>0</v>
      </c>
      <c r="N241" s="157">
        <v>0</v>
      </c>
      <c r="O241" s="157">
        <v>0</v>
      </c>
      <c r="P241" s="157">
        <v>0</v>
      </c>
      <c r="Q241" s="157">
        <v>300766</v>
      </c>
      <c r="R241" s="157">
        <v>0</v>
      </c>
      <c r="S241" s="157">
        <v>0</v>
      </c>
      <c r="T241" s="157">
        <v>1842402</v>
      </c>
      <c r="U241" s="157">
        <v>0</v>
      </c>
      <c r="V241" s="157">
        <v>232335</v>
      </c>
      <c r="W241" s="157">
        <v>158471</v>
      </c>
      <c r="X241" s="155">
        <f t="shared" si="30"/>
        <v>0</v>
      </c>
      <c r="Y241" s="157">
        <v>0</v>
      </c>
      <c r="Z241" s="157">
        <v>0</v>
      </c>
      <c r="AA241" s="155">
        <v>0</v>
      </c>
      <c r="AB241" s="155">
        <f t="shared" si="29"/>
        <v>2539888</v>
      </c>
      <c r="AC241" s="167" t="s">
        <v>56</v>
      </c>
      <c r="AD241" s="174">
        <v>8076</v>
      </c>
      <c r="AE241" s="169" t="s">
        <v>65</v>
      </c>
      <c r="AF241" s="174">
        <v>2</v>
      </c>
      <c r="AG241" s="189" t="s">
        <v>71</v>
      </c>
      <c r="AH241" s="174" t="s">
        <v>61</v>
      </c>
      <c r="AI241" s="174"/>
      <c r="AJ241" s="175"/>
      <c r="AK241" s="174"/>
      <c r="AL241" s="157"/>
      <c r="AM241" s="157"/>
      <c r="AN241" s="157"/>
      <c r="AO241" s="157"/>
      <c r="AP241" s="157"/>
      <c r="AQ241" s="157">
        <v>5914</v>
      </c>
      <c r="AR241" s="157"/>
      <c r="AS241" s="157"/>
      <c r="AT241" s="203">
        <f t="shared" si="26"/>
        <v>306680</v>
      </c>
      <c r="AU241" s="203">
        <f t="shared" si="27"/>
        <v>0</v>
      </c>
      <c r="AV241" s="203">
        <f t="shared" si="28"/>
        <v>0</v>
      </c>
    </row>
    <row r="242" spans="1:48" s="163" customFormat="1" x14ac:dyDescent="0.2">
      <c r="A242" s="174">
        <v>900196346</v>
      </c>
      <c r="B242" s="174" t="s">
        <v>429</v>
      </c>
      <c r="C242" s="175">
        <v>44899</v>
      </c>
      <c r="D242" s="175">
        <v>42736</v>
      </c>
      <c r="E242" s="175">
        <v>44712</v>
      </c>
      <c r="F242" s="157">
        <v>33265487</v>
      </c>
      <c r="G242" s="157">
        <v>0</v>
      </c>
      <c r="H242" s="157">
        <v>0</v>
      </c>
      <c r="I242" s="157">
        <v>0</v>
      </c>
      <c r="J242" s="157">
        <v>0</v>
      </c>
      <c r="K242" s="157">
        <v>0</v>
      </c>
      <c r="L242" s="157">
        <v>0</v>
      </c>
      <c r="M242" s="157">
        <v>0</v>
      </c>
      <c r="N242" s="157">
        <v>0</v>
      </c>
      <c r="O242" s="157">
        <v>0</v>
      </c>
      <c r="P242" s="157">
        <v>0</v>
      </c>
      <c r="Q242" s="157">
        <v>0</v>
      </c>
      <c r="R242" s="157">
        <v>0</v>
      </c>
      <c r="S242" s="157">
        <v>0</v>
      </c>
      <c r="T242" s="157">
        <v>0</v>
      </c>
      <c r="U242" s="157">
        <v>0</v>
      </c>
      <c r="V242" s="157">
        <v>14151566</v>
      </c>
      <c r="W242" s="157">
        <v>19113921</v>
      </c>
      <c r="X242" s="155">
        <f t="shared" si="30"/>
        <v>0</v>
      </c>
      <c r="Y242" s="157">
        <v>0</v>
      </c>
      <c r="Z242" s="157">
        <v>0</v>
      </c>
      <c r="AA242" s="155">
        <v>0</v>
      </c>
      <c r="AB242" s="155">
        <f t="shared" si="29"/>
        <v>33265487</v>
      </c>
      <c r="AC242" s="167" t="s">
        <v>56</v>
      </c>
      <c r="AD242" s="174">
        <v>8050</v>
      </c>
      <c r="AE242" s="169" t="s">
        <v>65</v>
      </c>
      <c r="AF242" s="174">
        <v>2</v>
      </c>
      <c r="AG242" s="189" t="s">
        <v>71</v>
      </c>
      <c r="AH242" s="174" t="s">
        <v>61</v>
      </c>
      <c r="AI242" s="174"/>
      <c r="AJ242" s="175"/>
      <c r="AK242" s="174"/>
      <c r="AL242" s="157"/>
      <c r="AM242" s="157"/>
      <c r="AN242" s="157"/>
      <c r="AO242" s="157"/>
      <c r="AP242" s="157"/>
      <c r="AQ242" s="157"/>
      <c r="AR242" s="157"/>
      <c r="AS242" s="157"/>
      <c r="AT242" s="203">
        <f t="shared" si="26"/>
        <v>0</v>
      </c>
      <c r="AU242" s="203">
        <f t="shared" si="27"/>
        <v>0</v>
      </c>
      <c r="AV242" s="203">
        <f t="shared" si="28"/>
        <v>0</v>
      </c>
    </row>
    <row r="243" spans="1:48" s="163" customFormat="1" x14ac:dyDescent="0.2">
      <c r="A243" s="174">
        <v>900886463</v>
      </c>
      <c r="B243" s="174" t="s">
        <v>430</v>
      </c>
      <c r="C243" s="175">
        <v>44899</v>
      </c>
      <c r="D243" s="175">
        <v>44621</v>
      </c>
      <c r="E243" s="175">
        <v>44865</v>
      </c>
      <c r="F243" s="157">
        <v>2474260</v>
      </c>
      <c r="G243" s="157">
        <v>0</v>
      </c>
      <c r="H243" s="157">
        <v>0</v>
      </c>
      <c r="I243" s="157">
        <v>0</v>
      </c>
      <c r="J243" s="157">
        <v>0</v>
      </c>
      <c r="K243" s="157">
        <v>0</v>
      </c>
      <c r="L243" s="157">
        <v>0</v>
      </c>
      <c r="M243" s="157">
        <v>0</v>
      </c>
      <c r="N243" s="157">
        <v>0</v>
      </c>
      <c r="O243" s="157">
        <v>0</v>
      </c>
      <c r="P243" s="157">
        <v>0</v>
      </c>
      <c r="Q243" s="157">
        <v>272000</v>
      </c>
      <c r="R243" s="157">
        <v>0</v>
      </c>
      <c r="S243" s="157">
        <v>0</v>
      </c>
      <c r="T243" s="157">
        <v>2202260</v>
      </c>
      <c r="U243" s="157">
        <v>0</v>
      </c>
      <c r="V243" s="157">
        <v>0</v>
      </c>
      <c r="W243" s="157">
        <v>0</v>
      </c>
      <c r="X243" s="155">
        <f t="shared" si="30"/>
        <v>0</v>
      </c>
      <c r="Y243" s="157">
        <v>0</v>
      </c>
      <c r="Z243" s="157">
        <v>0</v>
      </c>
      <c r="AA243" s="155">
        <v>0</v>
      </c>
      <c r="AB243" s="155">
        <f t="shared" si="29"/>
        <v>2474260</v>
      </c>
      <c r="AC243" s="167" t="s">
        <v>19</v>
      </c>
      <c r="AD243" s="174">
        <v>8018</v>
      </c>
      <c r="AE243" s="169" t="s">
        <v>65</v>
      </c>
      <c r="AF243" s="174">
        <v>2</v>
      </c>
      <c r="AG243" s="189" t="s">
        <v>71</v>
      </c>
      <c r="AH243" s="174" t="s">
        <v>61</v>
      </c>
      <c r="AI243" s="174"/>
      <c r="AJ243" s="175"/>
      <c r="AK243" s="174"/>
      <c r="AL243" s="157"/>
      <c r="AM243" s="157"/>
      <c r="AN243" s="157"/>
      <c r="AO243" s="157"/>
      <c r="AP243" s="157"/>
      <c r="AQ243" s="157"/>
      <c r="AR243" s="157"/>
      <c r="AS243" s="157"/>
      <c r="AT243" s="203">
        <f t="shared" si="26"/>
        <v>272000</v>
      </c>
      <c r="AU243" s="203">
        <f t="shared" si="27"/>
        <v>0</v>
      </c>
      <c r="AV243" s="203">
        <f t="shared" si="28"/>
        <v>0</v>
      </c>
    </row>
    <row r="244" spans="1:48" s="163" customFormat="1" x14ac:dyDescent="0.2">
      <c r="A244" s="174">
        <v>900397066</v>
      </c>
      <c r="B244" s="174" t="s">
        <v>431</v>
      </c>
      <c r="C244" s="175">
        <v>44912</v>
      </c>
      <c r="D244" s="175">
        <v>44562</v>
      </c>
      <c r="E244" s="175">
        <v>44895</v>
      </c>
      <c r="F244" s="157">
        <v>17107449</v>
      </c>
      <c r="G244" s="157">
        <v>0</v>
      </c>
      <c r="H244" s="157">
        <v>0</v>
      </c>
      <c r="I244" s="157">
        <v>0</v>
      </c>
      <c r="J244" s="157">
        <v>0</v>
      </c>
      <c r="K244" s="157">
        <v>0</v>
      </c>
      <c r="L244" s="157">
        <v>0</v>
      </c>
      <c r="M244" s="157">
        <v>0</v>
      </c>
      <c r="N244" s="157">
        <v>0</v>
      </c>
      <c r="O244" s="157">
        <v>0</v>
      </c>
      <c r="P244" s="157">
        <v>0</v>
      </c>
      <c r="Q244" s="157">
        <v>16818750</v>
      </c>
      <c r="R244" s="157">
        <v>0</v>
      </c>
      <c r="S244" s="157">
        <v>0</v>
      </c>
      <c r="T244" s="157">
        <v>0</v>
      </c>
      <c r="U244" s="157">
        <v>0</v>
      </c>
      <c r="V244" s="157">
        <v>0</v>
      </c>
      <c r="W244" s="157">
        <v>288699</v>
      </c>
      <c r="X244" s="155">
        <f t="shared" si="30"/>
        <v>0</v>
      </c>
      <c r="Y244" s="157">
        <v>0</v>
      </c>
      <c r="Z244" s="157">
        <v>0</v>
      </c>
      <c r="AA244" s="155">
        <v>0</v>
      </c>
      <c r="AB244" s="155">
        <f t="shared" si="29"/>
        <v>17107449</v>
      </c>
      <c r="AC244" s="167" t="s">
        <v>19</v>
      </c>
      <c r="AD244" s="174">
        <v>8293</v>
      </c>
      <c r="AE244" s="169" t="s">
        <v>65</v>
      </c>
      <c r="AF244" s="174">
        <v>2</v>
      </c>
      <c r="AG244" s="189" t="s">
        <v>71</v>
      </c>
      <c r="AH244" s="174" t="s">
        <v>61</v>
      </c>
      <c r="AI244" s="174"/>
      <c r="AJ244" s="175"/>
      <c r="AK244" s="174"/>
      <c r="AL244" s="157"/>
      <c r="AM244" s="157"/>
      <c r="AN244" s="157"/>
      <c r="AO244" s="157"/>
      <c r="AP244" s="157"/>
      <c r="AQ244" s="157"/>
      <c r="AR244" s="157"/>
      <c r="AS244" s="157"/>
      <c r="AT244" s="203">
        <f t="shared" si="26"/>
        <v>16818750</v>
      </c>
      <c r="AU244" s="203">
        <f t="shared" si="27"/>
        <v>0</v>
      </c>
      <c r="AV244" s="203">
        <f t="shared" si="28"/>
        <v>0</v>
      </c>
    </row>
    <row r="245" spans="1:48" s="163" customFormat="1" x14ac:dyDescent="0.2">
      <c r="A245" s="174">
        <v>826000923</v>
      </c>
      <c r="B245" s="174" t="s">
        <v>432</v>
      </c>
      <c r="C245" s="175">
        <v>44912</v>
      </c>
      <c r="D245" s="175">
        <v>44774</v>
      </c>
      <c r="E245" s="175">
        <v>44895</v>
      </c>
      <c r="F245" s="157">
        <v>148400</v>
      </c>
      <c r="G245" s="157">
        <v>0</v>
      </c>
      <c r="H245" s="157">
        <v>0</v>
      </c>
      <c r="I245" s="157">
        <v>0</v>
      </c>
      <c r="J245" s="157">
        <v>0</v>
      </c>
      <c r="K245" s="157">
        <v>0</v>
      </c>
      <c r="L245" s="157">
        <v>0</v>
      </c>
      <c r="M245" s="157">
        <v>0</v>
      </c>
      <c r="N245" s="157">
        <v>0</v>
      </c>
      <c r="O245" s="157">
        <v>0</v>
      </c>
      <c r="P245" s="157">
        <v>0</v>
      </c>
      <c r="Q245" s="157">
        <v>0</v>
      </c>
      <c r="R245" s="157">
        <v>0</v>
      </c>
      <c r="S245" s="157">
        <v>0</v>
      </c>
      <c r="T245" s="157">
        <v>143100</v>
      </c>
      <c r="U245" s="157">
        <v>0</v>
      </c>
      <c r="V245" s="157">
        <v>0</v>
      </c>
      <c r="W245" s="157">
        <v>5300</v>
      </c>
      <c r="X245" s="155">
        <f t="shared" si="30"/>
        <v>0</v>
      </c>
      <c r="Y245" s="157">
        <v>0</v>
      </c>
      <c r="Z245" s="157">
        <v>0</v>
      </c>
      <c r="AA245" s="155">
        <v>0</v>
      </c>
      <c r="AB245" s="155">
        <f t="shared" si="29"/>
        <v>148400</v>
      </c>
      <c r="AC245" s="167" t="s">
        <v>56</v>
      </c>
      <c r="AD245" s="174">
        <v>8295</v>
      </c>
      <c r="AE245" s="169" t="s">
        <v>65</v>
      </c>
      <c r="AF245" s="174">
        <v>2</v>
      </c>
      <c r="AG245" s="189" t="s">
        <v>71</v>
      </c>
      <c r="AH245" s="174" t="s">
        <v>61</v>
      </c>
      <c r="AI245" s="174"/>
      <c r="AJ245" s="175"/>
      <c r="AK245" s="174"/>
      <c r="AL245" s="157"/>
      <c r="AM245" s="157"/>
      <c r="AN245" s="157"/>
      <c r="AO245" s="157"/>
      <c r="AP245" s="157"/>
      <c r="AQ245" s="157"/>
      <c r="AR245" s="157"/>
      <c r="AS245" s="157"/>
      <c r="AT245" s="203">
        <f t="shared" si="26"/>
        <v>0</v>
      </c>
      <c r="AU245" s="203">
        <f t="shared" si="27"/>
        <v>0</v>
      </c>
      <c r="AV245" s="203">
        <f t="shared" si="28"/>
        <v>0</v>
      </c>
    </row>
    <row r="246" spans="1:48" s="163" customFormat="1" x14ac:dyDescent="0.2">
      <c r="A246" s="174">
        <v>892000458</v>
      </c>
      <c r="B246" s="174" t="s">
        <v>103</v>
      </c>
      <c r="C246" s="175">
        <v>44914</v>
      </c>
      <c r="D246" s="175">
        <v>44378</v>
      </c>
      <c r="E246" s="175">
        <v>44895</v>
      </c>
      <c r="F246" s="157">
        <v>27956852</v>
      </c>
      <c r="G246" s="157">
        <v>0</v>
      </c>
      <c r="H246" s="157">
        <v>0</v>
      </c>
      <c r="I246" s="157">
        <v>0</v>
      </c>
      <c r="J246" s="157">
        <v>58100</v>
      </c>
      <c r="K246" s="157">
        <v>0</v>
      </c>
      <c r="L246" s="157">
        <v>0</v>
      </c>
      <c r="M246" s="157">
        <v>0</v>
      </c>
      <c r="N246" s="157">
        <v>1403820</v>
      </c>
      <c r="O246" s="157">
        <v>0</v>
      </c>
      <c r="P246" s="157">
        <v>0</v>
      </c>
      <c r="Q246" s="157">
        <v>0</v>
      </c>
      <c r="R246" s="157">
        <v>0</v>
      </c>
      <c r="S246" s="157">
        <v>16600</v>
      </c>
      <c r="T246" s="157">
        <v>393230</v>
      </c>
      <c r="U246" s="157">
        <v>0</v>
      </c>
      <c r="V246" s="157">
        <v>0</v>
      </c>
      <c r="W246" s="157">
        <v>26085102</v>
      </c>
      <c r="X246" s="155">
        <f t="shared" si="30"/>
        <v>0</v>
      </c>
      <c r="Y246" s="157">
        <v>0</v>
      </c>
      <c r="Z246" s="157">
        <v>0</v>
      </c>
      <c r="AA246" s="155">
        <v>0</v>
      </c>
      <c r="AB246" s="155">
        <f t="shared" si="29"/>
        <v>27956852</v>
      </c>
      <c r="AC246" s="167" t="s">
        <v>56</v>
      </c>
      <c r="AD246" s="174">
        <v>8324</v>
      </c>
      <c r="AE246" s="169" t="s">
        <v>65</v>
      </c>
      <c r="AF246" s="174">
        <v>2</v>
      </c>
      <c r="AG246" s="189" t="s">
        <v>71</v>
      </c>
      <c r="AH246" s="174" t="s">
        <v>61</v>
      </c>
      <c r="AI246" s="174"/>
      <c r="AJ246" s="175"/>
      <c r="AK246" s="174"/>
      <c r="AL246" s="157"/>
      <c r="AM246" s="157"/>
      <c r="AN246" s="157"/>
      <c r="AO246" s="157"/>
      <c r="AP246" s="157">
        <v>58100</v>
      </c>
      <c r="AQ246" s="157"/>
      <c r="AR246" s="157"/>
      <c r="AS246" s="157"/>
      <c r="AT246" s="203">
        <f t="shared" si="26"/>
        <v>58100</v>
      </c>
      <c r="AU246" s="203">
        <f t="shared" si="27"/>
        <v>1403820</v>
      </c>
      <c r="AV246" s="203">
        <f t="shared" si="28"/>
        <v>16600</v>
      </c>
    </row>
    <row r="247" spans="1:48" s="163" customFormat="1" x14ac:dyDescent="0.2">
      <c r="A247" s="174">
        <v>890305496</v>
      </c>
      <c r="B247" s="174" t="s">
        <v>434</v>
      </c>
      <c r="C247" s="175">
        <v>44912</v>
      </c>
      <c r="D247" s="175">
        <v>41365</v>
      </c>
      <c r="E247" s="175">
        <v>44895</v>
      </c>
      <c r="F247" s="201">
        <v>8316738</v>
      </c>
      <c r="G247" s="201">
        <v>0</v>
      </c>
      <c r="H247" s="201">
        <v>0</v>
      </c>
      <c r="I247" s="201">
        <v>0</v>
      </c>
      <c r="J247" s="201">
        <v>484670</v>
      </c>
      <c r="K247" s="201">
        <v>0</v>
      </c>
      <c r="L247" s="201">
        <v>0</v>
      </c>
      <c r="M247" s="201">
        <v>0</v>
      </c>
      <c r="N247" s="201">
        <v>0</v>
      </c>
      <c r="O247" s="201">
        <v>0</v>
      </c>
      <c r="P247" s="201">
        <v>0</v>
      </c>
      <c r="Q247" s="201">
        <v>188620</v>
      </c>
      <c r="R247" s="201">
        <v>0</v>
      </c>
      <c r="S247" s="201">
        <v>826681</v>
      </c>
      <c r="T247" s="201">
        <v>1068320</v>
      </c>
      <c r="U247" s="201">
        <v>0</v>
      </c>
      <c r="V247" s="201">
        <v>1033530</v>
      </c>
      <c r="W247" s="201">
        <v>4714917</v>
      </c>
      <c r="X247" s="155">
        <f t="shared" si="30"/>
        <v>0</v>
      </c>
      <c r="Y247" s="157">
        <v>0</v>
      </c>
      <c r="Z247" s="157">
        <v>0</v>
      </c>
      <c r="AA247" s="155">
        <v>0</v>
      </c>
      <c r="AB247" s="155">
        <f t="shared" si="29"/>
        <v>8316738</v>
      </c>
      <c r="AC247" s="167" t="s">
        <v>56</v>
      </c>
      <c r="AD247" s="174">
        <v>8301</v>
      </c>
      <c r="AE247" s="169" t="s">
        <v>65</v>
      </c>
      <c r="AF247" s="174">
        <v>2</v>
      </c>
      <c r="AG247" s="189" t="s">
        <v>71</v>
      </c>
      <c r="AH247" s="174" t="s">
        <v>61</v>
      </c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201">
        <v>484670</v>
      </c>
      <c r="AS247" s="174"/>
      <c r="AT247" s="203">
        <f t="shared" si="26"/>
        <v>673290</v>
      </c>
      <c r="AU247" s="203">
        <f t="shared" si="27"/>
        <v>0</v>
      </c>
      <c r="AV247" s="203">
        <f t="shared" si="28"/>
        <v>826681</v>
      </c>
    </row>
    <row r="248" spans="1:48" s="163" customFormat="1" x14ac:dyDescent="0.2">
      <c r="A248" s="174">
        <v>900192459</v>
      </c>
      <c r="B248" s="174" t="s">
        <v>435</v>
      </c>
      <c r="C248" s="175">
        <v>44912</v>
      </c>
      <c r="D248" s="175">
        <v>42278</v>
      </c>
      <c r="E248" s="175">
        <v>44895</v>
      </c>
      <c r="F248" s="201">
        <v>67565713</v>
      </c>
      <c r="G248" s="201">
        <v>0</v>
      </c>
      <c r="H248" s="201">
        <v>0</v>
      </c>
      <c r="I248" s="201">
        <v>0</v>
      </c>
      <c r="J248" s="201">
        <v>0</v>
      </c>
      <c r="K248" s="201">
        <v>0</v>
      </c>
      <c r="L248" s="201">
        <v>0</v>
      </c>
      <c r="M248" s="201">
        <v>0</v>
      </c>
      <c r="N248" s="201">
        <v>425308</v>
      </c>
      <c r="O248" s="201">
        <v>0</v>
      </c>
      <c r="P248" s="201">
        <v>0</v>
      </c>
      <c r="Q248" s="201">
        <v>0</v>
      </c>
      <c r="R248" s="201">
        <v>0</v>
      </c>
      <c r="S248" s="201">
        <v>25010708</v>
      </c>
      <c r="T248" s="201">
        <v>4053771</v>
      </c>
      <c r="U248" s="201">
        <v>0</v>
      </c>
      <c r="V248" s="201">
        <v>3179100</v>
      </c>
      <c r="W248" s="201">
        <v>34896826</v>
      </c>
      <c r="X248" s="155">
        <f t="shared" si="30"/>
        <v>0</v>
      </c>
      <c r="Y248" s="157">
        <v>0</v>
      </c>
      <c r="Z248" s="157">
        <v>0</v>
      </c>
      <c r="AA248" s="155">
        <v>0</v>
      </c>
      <c r="AB248" s="155">
        <f t="shared" si="29"/>
        <v>67565713</v>
      </c>
      <c r="AC248" s="167" t="s">
        <v>19</v>
      </c>
      <c r="AD248" s="174">
        <v>8303</v>
      </c>
      <c r="AE248" s="169" t="s">
        <v>65</v>
      </c>
      <c r="AF248" s="174">
        <v>2</v>
      </c>
      <c r="AG248" s="189" t="s">
        <v>71</v>
      </c>
      <c r="AH248" s="174" t="s">
        <v>61</v>
      </c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201"/>
      <c r="AS248" s="174"/>
      <c r="AT248" s="203">
        <f t="shared" si="26"/>
        <v>0</v>
      </c>
      <c r="AU248" s="203">
        <f t="shared" si="27"/>
        <v>425308</v>
      </c>
      <c r="AV248" s="203">
        <f t="shared" si="28"/>
        <v>25010708</v>
      </c>
    </row>
    <row r="249" spans="1:48" s="163" customFormat="1" x14ac:dyDescent="0.2">
      <c r="A249" s="174">
        <v>806001061</v>
      </c>
      <c r="B249" s="174" t="s">
        <v>436</v>
      </c>
      <c r="C249" s="175">
        <v>44917</v>
      </c>
      <c r="D249" s="175">
        <v>41730</v>
      </c>
      <c r="E249" s="175">
        <v>44895</v>
      </c>
      <c r="F249" s="157">
        <v>160909842</v>
      </c>
      <c r="G249" s="157">
        <v>0</v>
      </c>
      <c r="H249" s="157">
        <v>0</v>
      </c>
      <c r="I249" s="157">
        <v>0</v>
      </c>
      <c r="J249" s="157">
        <v>32733326</v>
      </c>
      <c r="K249" s="157">
        <v>0</v>
      </c>
      <c r="L249" s="157">
        <v>0</v>
      </c>
      <c r="M249" s="157">
        <v>0</v>
      </c>
      <c r="N249" s="157">
        <v>0</v>
      </c>
      <c r="O249" s="157">
        <v>0</v>
      </c>
      <c r="P249" s="157">
        <v>0</v>
      </c>
      <c r="Q249" s="157">
        <v>10545569</v>
      </c>
      <c r="R249" s="157">
        <v>0</v>
      </c>
      <c r="S249" s="157">
        <v>8033219</v>
      </c>
      <c r="T249" s="157">
        <v>42234326</v>
      </c>
      <c r="U249" s="157">
        <v>0</v>
      </c>
      <c r="V249" s="157">
        <v>5848405</v>
      </c>
      <c r="W249" s="157">
        <v>61514997</v>
      </c>
      <c r="X249" s="155">
        <f t="shared" si="30"/>
        <v>0</v>
      </c>
      <c r="Y249" s="157">
        <v>0</v>
      </c>
      <c r="Z249" s="157">
        <v>0</v>
      </c>
      <c r="AA249" s="155">
        <v>0</v>
      </c>
      <c r="AB249" s="155">
        <f t="shared" si="29"/>
        <v>160909842</v>
      </c>
      <c r="AC249" s="167" t="s">
        <v>56</v>
      </c>
      <c r="AD249" s="174">
        <v>8390</v>
      </c>
      <c r="AE249" s="169" t="s">
        <v>65</v>
      </c>
      <c r="AF249" s="174">
        <v>2</v>
      </c>
      <c r="AG249" s="189" t="s">
        <v>71</v>
      </c>
      <c r="AH249" s="174" t="s">
        <v>61</v>
      </c>
      <c r="AI249" s="174"/>
      <c r="AJ249" s="175"/>
      <c r="AK249" s="174"/>
      <c r="AL249" s="157"/>
      <c r="AM249" s="157"/>
      <c r="AN249" s="157"/>
      <c r="AO249" s="157"/>
      <c r="AP249" s="157"/>
      <c r="AQ249" s="157"/>
      <c r="AR249" s="157">
        <v>32733326</v>
      </c>
      <c r="AS249" s="157"/>
      <c r="AT249" s="203">
        <f t="shared" si="26"/>
        <v>43278895</v>
      </c>
      <c r="AU249" s="203">
        <f t="shared" si="27"/>
        <v>0</v>
      </c>
      <c r="AV249" s="203">
        <f t="shared" si="28"/>
        <v>8033219</v>
      </c>
    </row>
    <row r="250" spans="1:48" s="163" customFormat="1" x14ac:dyDescent="0.2">
      <c r="A250" s="174">
        <v>811016192</v>
      </c>
      <c r="B250" s="174" t="s">
        <v>437</v>
      </c>
      <c r="C250" s="175">
        <v>44917</v>
      </c>
      <c r="D250" s="175">
        <v>41030</v>
      </c>
      <c r="E250" s="175">
        <v>44895</v>
      </c>
      <c r="F250" s="201">
        <v>412967719</v>
      </c>
      <c r="G250" s="201">
        <v>1610068</v>
      </c>
      <c r="H250" s="201">
        <v>0</v>
      </c>
      <c r="I250" s="201">
        <v>0</v>
      </c>
      <c r="J250" s="201">
        <v>105443059</v>
      </c>
      <c r="K250" s="201">
        <v>0</v>
      </c>
      <c r="L250" s="201">
        <v>0</v>
      </c>
      <c r="M250" s="201">
        <v>11297</v>
      </c>
      <c r="N250" s="201">
        <v>297832</v>
      </c>
      <c r="O250" s="201">
        <v>0</v>
      </c>
      <c r="P250" s="201">
        <v>0</v>
      </c>
      <c r="Q250" s="201">
        <v>145300</v>
      </c>
      <c r="R250" s="201">
        <v>0</v>
      </c>
      <c r="S250" s="201">
        <v>18664779</v>
      </c>
      <c r="T250" s="201">
        <v>1122216</v>
      </c>
      <c r="U250" s="201">
        <v>0</v>
      </c>
      <c r="V250" s="201">
        <v>36555334</v>
      </c>
      <c r="W250" s="201">
        <v>249117834</v>
      </c>
      <c r="X250" s="155">
        <f t="shared" si="30"/>
        <v>0</v>
      </c>
      <c r="Y250" s="157">
        <v>0</v>
      </c>
      <c r="Z250" s="157">
        <v>0</v>
      </c>
      <c r="AA250" s="155">
        <v>0</v>
      </c>
      <c r="AB250" s="155">
        <f t="shared" si="29"/>
        <v>412967719</v>
      </c>
      <c r="AC250" s="167" t="s">
        <v>19</v>
      </c>
      <c r="AD250" s="174">
        <v>8396</v>
      </c>
      <c r="AE250" s="169" t="s">
        <v>65</v>
      </c>
      <c r="AF250" s="174">
        <v>2</v>
      </c>
      <c r="AG250" s="189" t="s">
        <v>71</v>
      </c>
      <c r="AH250" s="174" t="s">
        <v>61</v>
      </c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201">
        <v>105443059</v>
      </c>
      <c r="AS250" s="174"/>
      <c r="AT250" s="203">
        <f t="shared" si="26"/>
        <v>107198427</v>
      </c>
      <c r="AU250" s="203">
        <f t="shared" si="27"/>
        <v>309129</v>
      </c>
      <c r="AV250" s="203">
        <f t="shared" si="28"/>
        <v>18664779</v>
      </c>
    </row>
    <row r="251" spans="1:48" s="163" customFormat="1" x14ac:dyDescent="0.2">
      <c r="A251" s="174">
        <v>890206257</v>
      </c>
      <c r="B251" s="174" t="s">
        <v>438</v>
      </c>
      <c r="C251" s="175">
        <v>44923</v>
      </c>
      <c r="D251" s="175">
        <v>43739</v>
      </c>
      <c r="E251" s="175">
        <v>44895</v>
      </c>
      <c r="F251" s="201">
        <v>42246604</v>
      </c>
      <c r="G251" s="201">
        <v>921902</v>
      </c>
      <c r="H251" s="201">
        <v>0</v>
      </c>
      <c r="I251" s="201">
        <v>0</v>
      </c>
      <c r="J251" s="201">
        <v>14873774</v>
      </c>
      <c r="K251" s="201">
        <v>0</v>
      </c>
      <c r="L251" s="201">
        <v>0</v>
      </c>
      <c r="M251" s="201">
        <v>0</v>
      </c>
      <c r="N251" s="201">
        <v>0</v>
      </c>
      <c r="O251" s="201">
        <v>0</v>
      </c>
      <c r="P251" s="201">
        <v>0</v>
      </c>
      <c r="Q251" s="201">
        <v>0</v>
      </c>
      <c r="R251" s="201">
        <v>0</v>
      </c>
      <c r="S251" s="201">
        <v>0</v>
      </c>
      <c r="T251" s="201">
        <v>0</v>
      </c>
      <c r="U251" s="201">
        <v>0</v>
      </c>
      <c r="V251" s="201">
        <v>0</v>
      </c>
      <c r="W251" s="201">
        <v>26450928</v>
      </c>
      <c r="X251" s="155">
        <f t="shared" si="30"/>
        <v>0</v>
      </c>
      <c r="Y251" s="157">
        <v>0</v>
      </c>
      <c r="Z251" s="157">
        <v>0</v>
      </c>
      <c r="AA251" s="155">
        <v>0</v>
      </c>
      <c r="AB251" s="155">
        <f t="shared" si="29"/>
        <v>42246604</v>
      </c>
      <c r="AC251" s="167" t="s">
        <v>19</v>
      </c>
      <c r="AD251" s="174">
        <v>8453</v>
      </c>
      <c r="AE251" s="169" t="s">
        <v>65</v>
      </c>
      <c r="AF251" s="174">
        <v>2</v>
      </c>
      <c r="AG251" s="189" t="s">
        <v>71</v>
      </c>
      <c r="AH251" s="174" t="s">
        <v>61</v>
      </c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201">
        <v>14873774</v>
      </c>
      <c r="AS251" s="174"/>
      <c r="AT251" s="203">
        <f t="shared" si="26"/>
        <v>15795676</v>
      </c>
      <c r="AU251" s="203">
        <f t="shared" si="27"/>
        <v>0</v>
      </c>
      <c r="AV251" s="203">
        <f t="shared" si="28"/>
        <v>0</v>
      </c>
    </row>
    <row r="252" spans="1:48" s="163" customFormat="1" x14ac:dyDescent="0.2">
      <c r="A252" s="174">
        <v>806013944</v>
      </c>
      <c r="B252" s="174" t="s">
        <v>439</v>
      </c>
      <c r="C252" s="175">
        <v>44922</v>
      </c>
      <c r="D252" s="175">
        <v>44621</v>
      </c>
      <c r="E252" s="175">
        <v>44895</v>
      </c>
      <c r="F252" s="201">
        <v>3590504</v>
      </c>
      <c r="G252" s="201">
        <v>0</v>
      </c>
      <c r="H252" s="201">
        <v>142902</v>
      </c>
      <c r="I252" s="201">
        <v>0</v>
      </c>
      <c r="J252" s="201">
        <v>48969</v>
      </c>
      <c r="K252" s="201">
        <v>0</v>
      </c>
      <c r="L252" s="201">
        <v>0</v>
      </c>
      <c r="M252" s="201">
        <v>0</v>
      </c>
      <c r="N252" s="201">
        <v>0</v>
      </c>
      <c r="O252" s="201">
        <v>0</v>
      </c>
      <c r="P252" s="201">
        <v>0</v>
      </c>
      <c r="Q252" s="201">
        <v>0</v>
      </c>
      <c r="R252" s="201">
        <v>0</v>
      </c>
      <c r="S252" s="201">
        <v>0</v>
      </c>
      <c r="T252" s="201">
        <v>0</v>
      </c>
      <c r="U252" s="201">
        <v>3330115</v>
      </c>
      <c r="V252" s="201">
        <v>0</v>
      </c>
      <c r="W252" s="201">
        <v>68518</v>
      </c>
      <c r="X252" s="155">
        <f t="shared" si="30"/>
        <v>0</v>
      </c>
      <c r="Y252" s="157">
        <v>0</v>
      </c>
      <c r="Z252" s="157">
        <v>0</v>
      </c>
      <c r="AA252" s="155">
        <v>0</v>
      </c>
      <c r="AB252" s="155">
        <f t="shared" si="29"/>
        <v>3590504</v>
      </c>
      <c r="AC252" s="167" t="s">
        <v>19</v>
      </c>
      <c r="AD252" s="174">
        <v>8448</v>
      </c>
      <c r="AE252" s="169" t="s">
        <v>65</v>
      </c>
      <c r="AF252" s="174">
        <v>2</v>
      </c>
      <c r="AG252" s="189" t="s">
        <v>71</v>
      </c>
      <c r="AH252" s="174" t="s">
        <v>61</v>
      </c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201">
        <v>48969</v>
      </c>
      <c r="AS252" s="174"/>
      <c r="AT252" s="203">
        <f t="shared" si="26"/>
        <v>48969</v>
      </c>
      <c r="AU252" s="203">
        <f t="shared" si="27"/>
        <v>142902</v>
      </c>
      <c r="AV252" s="203">
        <f t="shared" si="28"/>
        <v>0</v>
      </c>
    </row>
    <row r="253" spans="1:48" s="163" customFormat="1" x14ac:dyDescent="0.2">
      <c r="A253" s="174">
        <v>901336751</v>
      </c>
      <c r="B253" s="174" t="s">
        <v>440</v>
      </c>
      <c r="C253" s="175">
        <v>44911</v>
      </c>
      <c r="D253" s="175">
        <v>44562</v>
      </c>
      <c r="E253" s="175">
        <v>44895</v>
      </c>
      <c r="F253" s="201">
        <v>28729814</v>
      </c>
      <c r="G253" s="201">
        <v>0</v>
      </c>
      <c r="H253" s="201">
        <v>0</v>
      </c>
      <c r="I253" s="201">
        <v>0</v>
      </c>
      <c r="J253" s="201">
        <v>2997211</v>
      </c>
      <c r="K253" s="201">
        <v>0</v>
      </c>
      <c r="L253" s="201">
        <v>0</v>
      </c>
      <c r="M253" s="201">
        <v>0</v>
      </c>
      <c r="N253" s="201">
        <v>0</v>
      </c>
      <c r="O253" s="201">
        <v>0</v>
      </c>
      <c r="P253" s="201">
        <v>0</v>
      </c>
      <c r="Q253" s="201">
        <v>0</v>
      </c>
      <c r="R253" s="201">
        <v>0</v>
      </c>
      <c r="S253" s="201">
        <v>857328</v>
      </c>
      <c r="T253" s="201">
        <v>13203551</v>
      </c>
      <c r="U253" s="201">
        <v>0</v>
      </c>
      <c r="V253" s="201">
        <v>11671724</v>
      </c>
      <c r="W253" s="201">
        <v>0</v>
      </c>
      <c r="X253" s="155">
        <f t="shared" si="30"/>
        <v>0</v>
      </c>
      <c r="Y253" s="157">
        <v>0</v>
      </c>
      <c r="Z253" s="157">
        <v>0</v>
      </c>
      <c r="AA253" s="155">
        <v>0</v>
      </c>
      <c r="AB253" s="155">
        <f t="shared" si="29"/>
        <v>28729814</v>
      </c>
      <c r="AC253" s="167" t="s">
        <v>19</v>
      </c>
      <c r="AD253" s="174">
        <v>8284</v>
      </c>
      <c r="AE253" s="169" t="s">
        <v>65</v>
      </c>
      <c r="AF253" s="174">
        <v>2</v>
      </c>
      <c r="AG253" s="189" t="s">
        <v>71</v>
      </c>
      <c r="AH253" s="174" t="s">
        <v>25</v>
      </c>
      <c r="AI253" s="174"/>
      <c r="AJ253" s="174"/>
      <c r="AK253" s="174"/>
      <c r="AL253" s="174"/>
      <c r="AM253" s="174"/>
      <c r="AN253" s="174"/>
      <c r="AO253" s="174"/>
      <c r="AP253" s="174"/>
      <c r="AQ253" s="174">
        <v>2997211</v>
      </c>
      <c r="AR253" s="174"/>
      <c r="AS253" s="174"/>
      <c r="AT253" s="203">
        <f t="shared" si="26"/>
        <v>2997211</v>
      </c>
      <c r="AU253" s="203">
        <f t="shared" si="27"/>
        <v>0</v>
      </c>
      <c r="AV253" s="203">
        <f t="shared" si="28"/>
        <v>857328</v>
      </c>
    </row>
    <row r="254" spans="1:48" s="163" customFormat="1" x14ac:dyDescent="0.2">
      <c r="A254" s="174">
        <v>891800023</v>
      </c>
      <c r="B254" s="174" t="s">
        <v>441</v>
      </c>
      <c r="C254" s="175">
        <v>44910</v>
      </c>
      <c r="D254" s="175">
        <v>42826</v>
      </c>
      <c r="E254" s="175">
        <v>44895</v>
      </c>
      <c r="F254" s="201">
        <v>246207733</v>
      </c>
      <c r="G254" s="201">
        <v>213924</v>
      </c>
      <c r="H254" s="201">
        <v>0</v>
      </c>
      <c r="I254" s="201">
        <v>0</v>
      </c>
      <c r="J254" s="201">
        <v>115563400.45</v>
      </c>
      <c r="K254" s="201">
        <v>0</v>
      </c>
      <c r="L254" s="201">
        <v>49000</v>
      </c>
      <c r="M254" s="201">
        <v>0</v>
      </c>
      <c r="N254" s="201">
        <v>0</v>
      </c>
      <c r="O254" s="201">
        <v>0</v>
      </c>
      <c r="P254" s="201">
        <v>0</v>
      </c>
      <c r="Q254" s="201">
        <v>31977359</v>
      </c>
      <c r="R254" s="201">
        <v>0</v>
      </c>
      <c r="S254" s="201">
        <v>6339925</v>
      </c>
      <c r="T254" s="201">
        <v>12896620</v>
      </c>
      <c r="U254" s="201">
        <v>0</v>
      </c>
      <c r="V254" s="201">
        <v>1302220</v>
      </c>
      <c r="W254" s="201">
        <v>77865284.550000012</v>
      </c>
      <c r="X254" s="155">
        <f t="shared" si="30"/>
        <v>0</v>
      </c>
      <c r="Y254" s="157">
        <v>0</v>
      </c>
      <c r="Z254" s="157">
        <v>0</v>
      </c>
      <c r="AA254" s="155">
        <v>0</v>
      </c>
      <c r="AB254" s="155">
        <f t="shared" si="29"/>
        <v>246207733</v>
      </c>
      <c r="AC254" s="167" t="s">
        <v>19</v>
      </c>
      <c r="AD254" s="174">
        <v>8271</v>
      </c>
      <c r="AE254" s="169" t="s">
        <v>65</v>
      </c>
      <c r="AF254" s="174">
        <v>2</v>
      </c>
      <c r="AG254" s="189" t="s">
        <v>71</v>
      </c>
      <c r="AH254" s="174" t="s">
        <v>25</v>
      </c>
      <c r="AI254" s="174"/>
      <c r="AJ254" s="174"/>
      <c r="AK254" s="174"/>
      <c r="AL254" s="174"/>
      <c r="AM254" s="174"/>
      <c r="AN254" s="174"/>
      <c r="AO254" s="174"/>
      <c r="AP254" s="174"/>
      <c r="AQ254" s="201">
        <v>115563400.45</v>
      </c>
      <c r="AR254" s="174"/>
      <c r="AS254" s="174"/>
      <c r="AT254" s="203">
        <f t="shared" si="26"/>
        <v>147754683.44999999</v>
      </c>
      <c r="AU254" s="203">
        <f t="shared" si="27"/>
        <v>49000</v>
      </c>
      <c r="AV254" s="203">
        <f t="shared" si="28"/>
        <v>6339925</v>
      </c>
    </row>
    <row r="255" spans="1:48" s="163" customFormat="1" x14ac:dyDescent="0.2">
      <c r="A255" s="174">
        <v>892120115</v>
      </c>
      <c r="B255" s="174" t="s">
        <v>442</v>
      </c>
      <c r="C255" s="175">
        <v>44908</v>
      </c>
      <c r="D255" s="175">
        <v>43862</v>
      </c>
      <c r="E255" s="175">
        <v>44865</v>
      </c>
      <c r="F255" s="201">
        <v>55961886</v>
      </c>
      <c r="G255" s="201">
        <v>0</v>
      </c>
      <c r="H255" s="201">
        <v>0</v>
      </c>
      <c r="I255" s="201">
        <v>0</v>
      </c>
      <c r="J255" s="201">
        <v>0</v>
      </c>
      <c r="K255" s="201">
        <v>0</v>
      </c>
      <c r="L255" s="201">
        <v>0</v>
      </c>
      <c r="M255" s="201">
        <v>0</v>
      </c>
      <c r="N255" s="201">
        <v>0</v>
      </c>
      <c r="O255" s="201">
        <v>0</v>
      </c>
      <c r="P255" s="201">
        <v>0</v>
      </c>
      <c r="Q255" s="201">
        <v>1457594</v>
      </c>
      <c r="R255" s="201">
        <v>0</v>
      </c>
      <c r="S255" s="201">
        <v>0</v>
      </c>
      <c r="T255" s="201">
        <v>1224540</v>
      </c>
      <c r="U255" s="201">
        <v>0</v>
      </c>
      <c r="V255" s="201">
        <v>52923743</v>
      </c>
      <c r="W255" s="201">
        <v>356009</v>
      </c>
      <c r="X255" s="155">
        <f t="shared" si="30"/>
        <v>0</v>
      </c>
      <c r="Y255" s="157">
        <v>0</v>
      </c>
      <c r="Z255" s="157">
        <v>0</v>
      </c>
      <c r="AA255" s="155">
        <v>0</v>
      </c>
      <c r="AB255" s="155">
        <f t="shared" si="29"/>
        <v>55961886</v>
      </c>
      <c r="AC255" s="167" t="s">
        <v>56</v>
      </c>
      <c r="AD255" s="174">
        <v>8192</v>
      </c>
      <c r="AE255" s="169" t="s">
        <v>65</v>
      </c>
      <c r="AF255" s="174">
        <v>2</v>
      </c>
      <c r="AG255" s="189" t="s">
        <v>71</v>
      </c>
      <c r="AH255" s="174" t="s">
        <v>25</v>
      </c>
      <c r="AI255" s="174"/>
      <c r="AJ255" s="174"/>
      <c r="AK255" s="174"/>
      <c r="AL255" s="174"/>
      <c r="AM255" s="174"/>
      <c r="AN255" s="174"/>
      <c r="AO255" s="174"/>
      <c r="AP255" s="174"/>
      <c r="AQ255" s="174">
        <v>0</v>
      </c>
      <c r="AR255" s="174"/>
      <c r="AS255" s="174"/>
      <c r="AT255" s="203">
        <f t="shared" si="26"/>
        <v>1457594</v>
      </c>
      <c r="AU255" s="203">
        <f t="shared" si="27"/>
        <v>0</v>
      </c>
      <c r="AV255" s="203">
        <f t="shared" si="28"/>
        <v>0</v>
      </c>
    </row>
    <row r="256" spans="1:48" s="163" customFormat="1" x14ac:dyDescent="0.2">
      <c r="A256" s="174">
        <v>825003080</v>
      </c>
      <c r="B256" s="174" t="s">
        <v>443</v>
      </c>
      <c r="C256" s="175">
        <v>44901</v>
      </c>
      <c r="D256" s="175">
        <v>44866</v>
      </c>
      <c r="E256" s="175">
        <v>44895</v>
      </c>
      <c r="F256" s="201">
        <v>396164</v>
      </c>
      <c r="G256" s="201">
        <v>0</v>
      </c>
      <c r="H256" s="201">
        <v>0</v>
      </c>
      <c r="I256" s="201">
        <v>0</v>
      </c>
      <c r="J256" s="201">
        <v>164832</v>
      </c>
      <c r="K256" s="201">
        <v>0</v>
      </c>
      <c r="L256" s="201">
        <v>0</v>
      </c>
      <c r="M256" s="201">
        <v>0</v>
      </c>
      <c r="N256" s="201">
        <v>0</v>
      </c>
      <c r="O256" s="201">
        <v>0</v>
      </c>
      <c r="P256" s="201">
        <v>0</v>
      </c>
      <c r="Q256" s="201">
        <v>0</v>
      </c>
      <c r="R256" s="201">
        <v>0</v>
      </c>
      <c r="S256" s="201">
        <v>227968</v>
      </c>
      <c r="T256" s="201">
        <v>0</v>
      </c>
      <c r="U256" s="201">
        <v>0</v>
      </c>
      <c r="V256" s="201">
        <v>0</v>
      </c>
      <c r="W256" s="201">
        <v>3364</v>
      </c>
      <c r="X256" s="155">
        <f t="shared" si="30"/>
        <v>0</v>
      </c>
      <c r="Y256" s="157">
        <v>0</v>
      </c>
      <c r="Z256" s="157">
        <v>0</v>
      </c>
      <c r="AA256" s="155">
        <v>0</v>
      </c>
      <c r="AB256" s="155">
        <f t="shared" si="29"/>
        <v>396164</v>
      </c>
      <c r="AC256" s="167" t="s">
        <v>19</v>
      </c>
      <c r="AD256" s="174">
        <v>8057</v>
      </c>
      <c r="AE256" s="169" t="s">
        <v>65</v>
      </c>
      <c r="AF256" s="174">
        <v>2</v>
      </c>
      <c r="AG256" s="189" t="s">
        <v>71</v>
      </c>
      <c r="AH256" s="174" t="s">
        <v>25</v>
      </c>
      <c r="AI256" s="174"/>
      <c r="AJ256" s="174"/>
      <c r="AK256" s="174"/>
      <c r="AL256" s="174"/>
      <c r="AM256" s="174"/>
      <c r="AN256" s="174"/>
      <c r="AO256" s="174"/>
      <c r="AP256" s="174"/>
      <c r="AQ256" s="174">
        <v>164832</v>
      </c>
      <c r="AR256" s="174"/>
      <c r="AS256" s="174"/>
      <c r="AT256" s="203">
        <f t="shared" si="26"/>
        <v>164832</v>
      </c>
      <c r="AU256" s="203">
        <f t="shared" si="27"/>
        <v>0</v>
      </c>
      <c r="AV256" s="203">
        <f t="shared" si="28"/>
        <v>227968</v>
      </c>
    </row>
    <row r="257" spans="1:48" s="163" customFormat="1" x14ac:dyDescent="0.2">
      <c r="A257" s="174">
        <v>900225041</v>
      </c>
      <c r="B257" s="174" t="s">
        <v>444</v>
      </c>
      <c r="C257" s="175">
        <v>44899</v>
      </c>
      <c r="D257" s="175">
        <v>44440</v>
      </c>
      <c r="E257" s="175">
        <v>44865</v>
      </c>
      <c r="F257" s="201">
        <v>28560857</v>
      </c>
      <c r="G257" s="201">
        <v>608807</v>
      </c>
      <c r="H257" s="201">
        <v>0</v>
      </c>
      <c r="I257" s="201">
        <v>0</v>
      </c>
      <c r="J257" s="201">
        <v>25065859</v>
      </c>
      <c r="K257" s="201">
        <v>0</v>
      </c>
      <c r="L257" s="201">
        <v>0</v>
      </c>
      <c r="M257" s="201">
        <v>0</v>
      </c>
      <c r="N257" s="201">
        <v>0</v>
      </c>
      <c r="O257" s="201">
        <v>0</v>
      </c>
      <c r="P257" s="201">
        <v>0</v>
      </c>
      <c r="Q257" s="201">
        <v>0</v>
      </c>
      <c r="R257" s="201">
        <v>0</v>
      </c>
      <c r="S257" s="201">
        <v>0</v>
      </c>
      <c r="T257" s="201">
        <v>0</v>
      </c>
      <c r="U257" s="201">
        <v>0</v>
      </c>
      <c r="V257" s="201">
        <v>4588110</v>
      </c>
      <c r="W257" s="201">
        <v>-1701919</v>
      </c>
      <c r="X257" s="155">
        <f t="shared" si="30"/>
        <v>0</v>
      </c>
      <c r="Y257" s="157">
        <v>0</v>
      </c>
      <c r="Z257" s="157">
        <v>0</v>
      </c>
      <c r="AA257" s="155">
        <v>0</v>
      </c>
      <c r="AB257" s="155">
        <f t="shared" si="29"/>
        <v>28560857</v>
      </c>
      <c r="AC257" s="167" t="s">
        <v>19</v>
      </c>
      <c r="AD257" s="174">
        <v>8048</v>
      </c>
      <c r="AE257" s="169" t="s">
        <v>65</v>
      </c>
      <c r="AF257" s="174">
        <v>2</v>
      </c>
      <c r="AG257" s="189" t="s">
        <v>71</v>
      </c>
      <c r="AH257" s="174" t="s">
        <v>61</v>
      </c>
      <c r="AI257" s="174"/>
      <c r="AJ257" s="174"/>
      <c r="AK257" s="174"/>
      <c r="AL257" s="174"/>
      <c r="AM257" s="174"/>
      <c r="AN257" s="174"/>
      <c r="AO257" s="174"/>
      <c r="AP257" s="174"/>
      <c r="AQ257" s="174">
        <v>25065859</v>
      </c>
      <c r="AR257" s="174"/>
      <c r="AS257" s="174"/>
      <c r="AT257" s="203">
        <f t="shared" si="26"/>
        <v>25674666</v>
      </c>
      <c r="AU257" s="203">
        <f t="shared" si="27"/>
        <v>0</v>
      </c>
      <c r="AV257" s="203">
        <f t="shared" si="28"/>
        <v>0</v>
      </c>
    </row>
    <row r="258" spans="1:48" s="163" customFormat="1" x14ac:dyDescent="0.2">
      <c r="A258" s="174">
        <v>800017308</v>
      </c>
      <c r="B258" s="174" t="s">
        <v>445</v>
      </c>
      <c r="C258" s="175">
        <v>44898</v>
      </c>
      <c r="D258" s="175">
        <v>44348</v>
      </c>
      <c r="E258" s="175">
        <v>44865</v>
      </c>
      <c r="F258" s="201">
        <v>33086973.77</v>
      </c>
      <c r="G258" s="201">
        <v>0</v>
      </c>
      <c r="H258" s="201">
        <v>0</v>
      </c>
      <c r="I258" s="201">
        <v>0</v>
      </c>
      <c r="J258" s="201">
        <v>1888055.94</v>
      </c>
      <c r="K258" s="201">
        <v>0</v>
      </c>
      <c r="L258" s="201">
        <v>0</v>
      </c>
      <c r="M258" s="201">
        <v>0</v>
      </c>
      <c r="N258" s="201">
        <v>0</v>
      </c>
      <c r="O258" s="201">
        <v>0</v>
      </c>
      <c r="P258" s="201">
        <v>0</v>
      </c>
      <c r="Q258" s="201">
        <v>109348</v>
      </c>
      <c r="R258" s="201">
        <v>0</v>
      </c>
      <c r="S258" s="201">
        <v>36938</v>
      </c>
      <c r="T258" s="201">
        <v>2440214</v>
      </c>
      <c r="U258" s="201">
        <v>0</v>
      </c>
      <c r="V258" s="201">
        <v>2217052.35</v>
      </c>
      <c r="W258" s="201">
        <v>26395365.48</v>
      </c>
      <c r="X258" s="155">
        <f t="shared" si="30"/>
        <v>0</v>
      </c>
      <c r="Y258" s="157">
        <v>0</v>
      </c>
      <c r="Z258" s="157">
        <v>0</v>
      </c>
      <c r="AA258" s="155">
        <v>0</v>
      </c>
      <c r="AB258" s="155">
        <f t="shared" si="29"/>
        <v>33086973.77</v>
      </c>
      <c r="AC258" s="167" t="s">
        <v>59</v>
      </c>
      <c r="AD258" s="174">
        <v>8007</v>
      </c>
      <c r="AE258" s="169" t="s">
        <v>65</v>
      </c>
      <c r="AF258" s="174">
        <v>2</v>
      </c>
      <c r="AG258" s="189" t="s">
        <v>71</v>
      </c>
      <c r="AH258" s="174" t="s">
        <v>61</v>
      </c>
      <c r="AI258" s="174"/>
      <c r="AJ258" s="174"/>
      <c r="AK258" s="174"/>
      <c r="AL258" s="174"/>
      <c r="AM258" s="174"/>
      <c r="AN258" s="174"/>
      <c r="AO258" s="174"/>
      <c r="AP258" s="174"/>
      <c r="AQ258" s="174">
        <v>1888055.94</v>
      </c>
      <c r="AR258" s="174"/>
      <c r="AS258" s="174"/>
      <c r="AT258" s="203">
        <f t="shared" si="26"/>
        <v>1997403.94</v>
      </c>
      <c r="AU258" s="203">
        <f t="shared" si="27"/>
        <v>0</v>
      </c>
      <c r="AV258" s="203">
        <f t="shared" si="28"/>
        <v>36938</v>
      </c>
    </row>
    <row r="259" spans="1:48" s="163" customFormat="1" x14ac:dyDescent="0.2">
      <c r="A259" s="174">
        <v>900783939</v>
      </c>
      <c r="B259" s="174" t="s">
        <v>446</v>
      </c>
      <c r="C259" s="175">
        <v>44898</v>
      </c>
      <c r="D259" s="175">
        <v>44562</v>
      </c>
      <c r="E259" s="175">
        <v>44865</v>
      </c>
      <c r="F259" s="201">
        <v>3130408230.0999999</v>
      </c>
      <c r="G259" s="201">
        <v>12022905</v>
      </c>
      <c r="H259" s="201">
        <v>0</v>
      </c>
      <c r="I259" s="201">
        <v>0</v>
      </c>
      <c r="J259" s="201">
        <v>0</v>
      </c>
      <c r="K259" s="201">
        <v>0</v>
      </c>
      <c r="L259" s="201">
        <v>243435191</v>
      </c>
      <c r="M259" s="201">
        <v>0</v>
      </c>
      <c r="N259" s="201">
        <v>0</v>
      </c>
      <c r="O259" s="201">
        <v>0</v>
      </c>
      <c r="P259" s="201">
        <v>0</v>
      </c>
      <c r="Q259" s="201">
        <v>122818308.5</v>
      </c>
      <c r="R259" s="201">
        <v>0</v>
      </c>
      <c r="S259" s="201">
        <v>0</v>
      </c>
      <c r="T259" s="201">
        <v>314979125.30000001</v>
      </c>
      <c r="U259" s="201">
        <v>0</v>
      </c>
      <c r="V259" s="201">
        <v>0</v>
      </c>
      <c r="W259" s="201">
        <v>2437152700.3000002</v>
      </c>
      <c r="X259" s="155">
        <f t="shared" si="30"/>
        <v>0</v>
      </c>
      <c r="Y259" s="157">
        <v>0</v>
      </c>
      <c r="Z259" s="157">
        <v>0</v>
      </c>
      <c r="AA259" s="155">
        <v>0</v>
      </c>
      <c r="AB259" s="155">
        <f t="shared" si="29"/>
        <v>3130408230.0999999</v>
      </c>
      <c r="AC259" s="167" t="s">
        <v>19</v>
      </c>
      <c r="AD259" s="174">
        <v>8004</v>
      </c>
      <c r="AE259" s="169" t="s">
        <v>65</v>
      </c>
      <c r="AF259" s="174">
        <v>2</v>
      </c>
      <c r="AG259" s="189" t="s">
        <v>71</v>
      </c>
      <c r="AH259" s="174" t="s">
        <v>61</v>
      </c>
      <c r="AI259" s="174"/>
      <c r="AJ259" s="174"/>
      <c r="AK259" s="174"/>
      <c r="AL259" s="174"/>
      <c r="AM259" s="174"/>
      <c r="AN259" s="174"/>
      <c r="AO259" s="174"/>
      <c r="AP259" s="174"/>
      <c r="AQ259" s="174">
        <v>0</v>
      </c>
      <c r="AR259" s="174"/>
      <c r="AS259" s="174"/>
      <c r="AT259" s="203">
        <f t="shared" ref="AT259:AT322" si="31">+J259+G259+I259+P259+Q259+O259</f>
        <v>134841213.5</v>
      </c>
      <c r="AU259" s="203">
        <f t="shared" ref="AU259:AU322" si="32">+H259+K259+L259+M259+N259</f>
        <v>243435191</v>
      </c>
      <c r="AV259" s="203">
        <f t="shared" ref="AV259:AV322" si="33">+S259</f>
        <v>0</v>
      </c>
    </row>
    <row r="260" spans="1:48" s="163" customFormat="1" x14ac:dyDescent="0.2">
      <c r="A260" s="174">
        <v>900855509</v>
      </c>
      <c r="B260" s="174" t="s">
        <v>447</v>
      </c>
      <c r="C260" s="175">
        <v>44898</v>
      </c>
      <c r="D260" s="175">
        <v>43070</v>
      </c>
      <c r="E260" s="175">
        <v>44865</v>
      </c>
      <c r="F260" s="201">
        <v>41800751</v>
      </c>
      <c r="G260" s="201">
        <v>0</v>
      </c>
      <c r="H260" s="201">
        <v>0</v>
      </c>
      <c r="I260" s="201">
        <v>0</v>
      </c>
      <c r="J260" s="201">
        <v>0</v>
      </c>
      <c r="K260" s="201">
        <v>0</v>
      </c>
      <c r="L260" s="201">
        <v>0</v>
      </c>
      <c r="M260" s="201">
        <v>0</v>
      </c>
      <c r="N260" s="201">
        <v>0</v>
      </c>
      <c r="O260" s="201">
        <v>0</v>
      </c>
      <c r="P260" s="201">
        <v>0</v>
      </c>
      <c r="Q260" s="201">
        <v>4600380</v>
      </c>
      <c r="R260" s="201">
        <v>0</v>
      </c>
      <c r="S260" s="201">
        <v>0</v>
      </c>
      <c r="T260" s="201">
        <v>32156827</v>
      </c>
      <c r="U260" s="201">
        <v>0</v>
      </c>
      <c r="V260" s="201">
        <v>1986110</v>
      </c>
      <c r="W260" s="201">
        <v>3057434</v>
      </c>
      <c r="X260" s="155">
        <f t="shared" si="30"/>
        <v>0</v>
      </c>
      <c r="Y260" s="157">
        <v>0</v>
      </c>
      <c r="Z260" s="157">
        <v>0</v>
      </c>
      <c r="AA260" s="155">
        <v>0</v>
      </c>
      <c r="AB260" s="155">
        <f t="shared" si="29"/>
        <v>41800751</v>
      </c>
      <c r="AC260" s="167" t="s">
        <v>19</v>
      </c>
      <c r="AD260" s="174">
        <v>8002</v>
      </c>
      <c r="AE260" s="169" t="s">
        <v>65</v>
      </c>
      <c r="AF260" s="174">
        <v>2</v>
      </c>
      <c r="AG260" s="189" t="s">
        <v>71</v>
      </c>
      <c r="AH260" s="174" t="s">
        <v>61</v>
      </c>
      <c r="AI260" s="174"/>
      <c r="AJ260" s="174"/>
      <c r="AK260" s="174"/>
      <c r="AL260" s="174"/>
      <c r="AM260" s="174"/>
      <c r="AN260" s="174"/>
      <c r="AO260" s="174"/>
      <c r="AP260" s="174"/>
      <c r="AQ260" s="174">
        <v>0</v>
      </c>
      <c r="AR260" s="174"/>
      <c r="AS260" s="174"/>
      <c r="AT260" s="203">
        <f t="shared" si="31"/>
        <v>4600380</v>
      </c>
      <c r="AU260" s="203">
        <f t="shared" si="32"/>
        <v>0</v>
      </c>
      <c r="AV260" s="203">
        <f t="shared" si="33"/>
        <v>0</v>
      </c>
    </row>
    <row r="261" spans="1:48" s="163" customFormat="1" x14ac:dyDescent="0.2">
      <c r="A261" s="174">
        <v>900504265</v>
      </c>
      <c r="B261" s="174" t="s">
        <v>448</v>
      </c>
      <c r="C261" s="175">
        <v>44916</v>
      </c>
      <c r="D261" s="175">
        <v>44166</v>
      </c>
      <c r="E261" s="175">
        <v>44895</v>
      </c>
      <c r="F261" s="201">
        <v>191531180</v>
      </c>
      <c r="G261" s="201">
        <v>10960638</v>
      </c>
      <c r="H261" s="201">
        <v>0</v>
      </c>
      <c r="I261" s="201">
        <v>0</v>
      </c>
      <c r="J261" s="201">
        <v>176868</v>
      </c>
      <c r="K261" s="201">
        <v>0</v>
      </c>
      <c r="L261" s="201">
        <v>0</v>
      </c>
      <c r="M261" s="201">
        <v>0</v>
      </c>
      <c r="N261" s="201">
        <v>61481280</v>
      </c>
      <c r="O261" s="201">
        <v>0</v>
      </c>
      <c r="P261" s="201">
        <v>0</v>
      </c>
      <c r="Q261" s="201">
        <v>0</v>
      </c>
      <c r="R261" s="201">
        <v>240000</v>
      </c>
      <c r="S261" s="201">
        <v>4526720</v>
      </c>
      <c r="T261" s="201">
        <v>0</v>
      </c>
      <c r="U261" s="201">
        <v>0</v>
      </c>
      <c r="V261" s="201">
        <v>792000</v>
      </c>
      <c r="W261" s="201">
        <v>113353674</v>
      </c>
      <c r="X261" s="155">
        <f t="shared" si="30"/>
        <v>0</v>
      </c>
      <c r="Y261" s="157">
        <v>0</v>
      </c>
      <c r="Z261" s="157">
        <v>0</v>
      </c>
      <c r="AA261" s="155">
        <v>0</v>
      </c>
      <c r="AB261" s="155">
        <f t="shared" si="29"/>
        <v>191531180</v>
      </c>
      <c r="AC261" s="167" t="s">
        <v>19</v>
      </c>
      <c r="AD261" s="174">
        <v>8365</v>
      </c>
      <c r="AE261" s="169" t="s">
        <v>65</v>
      </c>
      <c r="AF261" s="174">
        <v>2</v>
      </c>
      <c r="AG261" s="189" t="s">
        <v>71</v>
      </c>
      <c r="AH261" s="174" t="s">
        <v>61</v>
      </c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201">
        <v>176868</v>
      </c>
      <c r="AS261" s="174"/>
      <c r="AT261" s="203">
        <f t="shared" si="31"/>
        <v>11137506</v>
      </c>
      <c r="AU261" s="203">
        <f t="shared" si="32"/>
        <v>61481280</v>
      </c>
      <c r="AV261" s="203">
        <f t="shared" si="33"/>
        <v>4526720</v>
      </c>
    </row>
    <row r="262" spans="1:48" s="163" customFormat="1" x14ac:dyDescent="0.2">
      <c r="A262" s="174">
        <v>890807591</v>
      </c>
      <c r="B262" s="174" t="s">
        <v>449</v>
      </c>
      <c r="C262" s="175">
        <v>44925</v>
      </c>
      <c r="D262" s="175">
        <v>44470</v>
      </c>
      <c r="E262" s="175">
        <v>44895</v>
      </c>
      <c r="F262" s="201">
        <v>49460338</v>
      </c>
      <c r="G262" s="201">
        <v>0</v>
      </c>
      <c r="H262" s="201">
        <v>0</v>
      </c>
      <c r="I262" s="201">
        <v>0</v>
      </c>
      <c r="J262" s="201">
        <v>6909735</v>
      </c>
      <c r="K262" s="201">
        <v>0</v>
      </c>
      <c r="L262" s="201">
        <v>0</v>
      </c>
      <c r="M262" s="201">
        <v>1463213</v>
      </c>
      <c r="N262" s="201">
        <v>84434</v>
      </c>
      <c r="O262" s="201">
        <v>0</v>
      </c>
      <c r="P262" s="201">
        <v>0</v>
      </c>
      <c r="Q262" s="201">
        <v>17223762</v>
      </c>
      <c r="R262" s="201">
        <v>0</v>
      </c>
      <c r="S262" s="201">
        <v>3939294</v>
      </c>
      <c r="T262" s="201">
        <v>7556679</v>
      </c>
      <c r="U262" s="201">
        <v>504335</v>
      </c>
      <c r="V262" s="201">
        <v>501164</v>
      </c>
      <c r="W262" s="201">
        <v>11277722</v>
      </c>
      <c r="X262" s="155">
        <f t="shared" si="30"/>
        <v>0</v>
      </c>
      <c r="Y262" s="157">
        <v>0</v>
      </c>
      <c r="Z262" s="157">
        <v>0</v>
      </c>
      <c r="AA262" s="155">
        <v>0</v>
      </c>
      <c r="AB262" s="155">
        <f t="shared" si="29"/>
        <v>49460338</v>
      </c>
      <c r="AC262" s="167" t="s">
        <v>19</v>
      </c>
      <c r="AD262" s="174">
        <v>8486</v>
      </c>
      <c r="AE262" s="169" t="s">
        <v>65</v>
      </c>
      <c r="AF262" s="174">
        <v>2</v>
      </c>
      <c r="AG262" s="189" t="s">
        <v>71</v>
      </c>
      <c r="AH262" s="174" t="s">
        <v>61</v>
      </c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74">
        <v>6909735</v>
      </c>
      <c r="AS262" s="174"/>
      <c r="AT262" s="203">
        <f t="shared" si="31"/>
        <v>24133497</v>
      </c>
      <c r="AU262" s="203">
        <f t="shared" si="32"/>
        <v>1547647</v>
      </c>
      <c r="AV262" s="203">
        <f t="shared" si="33"/>
        <v>3939294</v>
      </c>
    </row>
    <row r="263" spans="1:48" s="163" customFormat="1" x14ac:dyDescent="0.2">
      <c r="A263" s="174">
        <v>800122186</v>
      </c>
      <c r="B263" s="174" t="s">
        <v>450</v>
      </c>
      <c r="C263" s="175">
        <v>44918</v>
      </c>
      <c r="D263" s="175">
        <v>44287</v>
      </c>
      <c r="E263" s="175">
        <v>44895</v>
      </c>
      <c r="F263" s="201">
        <v>145043115</v>
      </c>
      <c r="G263" s="201">
        <v>0</v>
      </c>
      <c r="H263" s="201">
        <v>0</v>
      </c>
      <c r="I263" s="201">
        <v>0</v>
      </c>
      <c r="J263" s="201">
        <v>106104728</v>
      </c>
      <c r="K263" s="201">
        <v>0</v>
      </c>
      <c r="L263" s="201">
        <v>0</v>
      </c>
      <c r="M263" s="201">
        <v>0</v>
      </c>
      <c r="N263" s="201">
        <v>0</v>
      </c>
      <c r="O263" s="201">
        <v>0</v>
      </c>
      <c r="P263" s="201">
        <v>0</v>
      </c>
      <c r="Q263" s="201">
        <v>2027050</v>
      </c>
      <c r="R263" s="201">
        <v>0</v>
      </c>
      <c r="S263" s="201">
        <v>1364300</v>
      </c>
      <c r="T263" s="201">
        <v>20056200</v>
      </c>
      <c r="U263" s="201">
        <v>0</v>
      </c>
      <c r="V263" s="201">
        <v>609600</v>
      </c>
      <c r="W263" s="201">
        <v>14881237</v>
      </c>
      <c r="X263" s="155">
        <f t="shared" si="30"/>
        <v>0</v>
      </c>
      <c r="Y263" s="157">
        <v>0</v>
      </c>
      <c r="Z263" s="157">
        <v>0</v>
      </c>
      <c r="AA263" s="155">
        <v>0</v>
      </c>
      <c r="AB263" s="155">
        <f t="shared" si="29"/>
        <v>145043115</v>
      </c>
      <c r="AC263" s="167" t="s">
        <v>19</v>
      </c>
      <c r="AD263" s="174">
        <v>8403</v>
      </c>
      <c r="AE263" s="169" t="s">
        <v>65</v>
      </c>
      <c r="AF263" s="174">
        <v>2</v>
      </c>
      <c r="AG263" s="189" t="s">
        <v>71</v>
      </c>
      <c r="AH263" s="174" t="s">
        <v>61</v>
      </c>
      <c r="AI263" s="174"/>
      <c r="AJ263" s="174"/>
      <c r="AK263" s="174"/>
      <c r="AL263" s="174"/>
      <c r="AM263" s="174"/>
      <c r="AN263" s="174"/>
      <c r="AO263" s="174"/>
      <c r="AP263" s="174"/>
      <c r="AQ263" s="174"/>
      <c r="AR263" s="174">
        <v>106104728</v>
      </c>
      <c r="AS263" s="174"/>
      <c r="AT263" s="203">
        <f t="shared" si="31"/>
        <v>108131778</v>
      </c>
      <c r="AU263" s="203">
        <f t="shared" si="32"/>
        <v>0</v>
      </c>
      <c r="AV263" s="203">
        <f t="shared" si="33"/>
        <v>1364300</v>
      </c>
    </row>
    <row r="264" spans="1:48" s="195" customFormat="1" ht="16.5" x14ac:dyDescent="0.3">
      <c r="A264" s="189">
        <v>813010472</v>
      </c>
      <c r="B264" s="192" t="s">
        <v>139</v>
      </c>
      <c r="C264" s="193">
        <v>44925</v>
      </c>
      <c r="D264" s="194">
        <v>43009</v>
      </c>
      <c r="E264" s="194">
        <v>44895</v>
      </c>
      <c r="F264" s="156">
        <v>8329105</v>
      </c>
      <c r="G264" s="157">
        <v>0</v>
      </c>
      <c r="H264" s="157">
        <v>0</v>
      </c>
      <c r="I264" s="157">
        <v>0</v>
      </c>
      <c r="J264" s="158">
        <v>1051600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7">
        <v>0</v>
      </c>
      <c r="R264" s="158">
        <v>0</v>
      </c>
      <c r="S264" s="159">
        <v>83400</v>
      </c>
      <c r="T264" s="158">
        <v>3550912</v>
      </c>
      <c r="U264" s="158">
        <v>0</v>
      </c>
      <c r="V264" s="158">
        <v>276503</v>
      </c>
      <c r="W264" s="158">
        <v>3366690</v>
      </c>
      <c r="X264" s="155">
        <f t="shared" si="30"/>
        <v>0</v>
      </c>
      <c r="Y264" s="158">
        <v>0</v>
      </c>
      <c r="Z264" s="158">
        <v>0</v>
      </c>
      <c r="AA264" s="155">
        <v>0</v>
      </c>
      <c r="AB264" s="155">
        <f t="shared" si="29"/>
        <v>8329105</v>
      </c>
      <c r="AC264" s="167" t="s">
        <v>56</v>
      </c>
      <c r="AD264" s="162">
        <v>8475</v>
      </c>
      <c r="AE264" s="174" t="s">
        <v>124</v>
      </c>
      <c r="AF264" s="174">
        <v>2</v>
      </c>
      <c r="AG264" s="189" t="s">
        <v>71</v>
      </c>
      <c r="AH264" s="160"/>
      <c r="AI264" s="175">
        <f>C264+90</f>
        <v>45015</v>
      </c>
      <c r="AJ264" s="174"/>
      <c r="AK264" s="174"/>
      <c r="AL264" s="155">
        <v>0</v>
      </c>
      <c r="AM264" s="155">
        <v>0</v>
      </c>
      <c r="AN264" s="155">
        <v>0</v>
      </c>
      <c r="AO264" s="155">
        <v>0</v>
      </c>
      <c r="AP264" s="155">
        <v>0</v>
      </c>
      <c r="AQ264" s="155">
        <v>0</v>
      </c>
      <c r="AR264" s="155">
        <v>0</v>
      </c>
      <c r="AS264" s="155">
        <v>0</v>
      </c>
      <c r="AT264" s="203">
        <f t="shared" si="31"/>
        <v>1051600</v>
      </c>
      <c r="AU264" s="203">
        <f t="shared" si="32"/>
        <v>0</v>
      </c>
      <c r="AV264" s="203">
        <f t="shared" si="33"/>
        <v>83400</v>
      </c>
    </row>
    <row r="265" spans="1:48" customFormat="1" ht="15" x14ac:dyDescent="0.25">
      <c r="A265" s="189">
        <v>890911816</v>
      </c>
      <c r="B265" s="192" t="s">
        <v>170</v>
      </c>
      <c r="C265" s="193">
        <v>44925</v>
      </c>
      <c r="D265" s="194">
        <v>44621</v>
      </c>
      <c r="E265" s="194">
        <v>44895</v>
      </c>
      <c r="F265" s="156">
        <v>14743130</v>
      </c>
      <c r="G265" s="157">
        <v>0</v>
      </c>
      <c r="H265" s="157">
        <v>0</v>
      </c>
      <c r="I265" s="157">
        <v>0</v>
      </c>
      <c r="J265" s="158">
        <v>1365512</v>
      </c>
      <c r="K265" s="158">
        <v>0</v>
      </c>
      <c r="L265" s="158">
        <v>0</v>
      </c>
      <c r="M265" s="158">
        <v>0</v>
      </c>
      <c r="N265" s="158">
        <v>222224</v>
      </c>
      <c r="O265" s="158">
        <v>0</v>
      </c>
      <c r="P265" s="158">
        <v>0</v>
      </c>
      <c r="Q265" s="157">
        <v>0</v>
      </c>
      <c r="R265" s="158">
        <v>0</v>
      </c>
      <c r="S265" s="159">
        <v>79117</v>
      </c>
      <c r="T265" s="158">
        <v>0</v>
      </c>
      <c r="U265" s="158">
        <v>0</v>
      </c>
      <c r="V265" s="158">
        <v>0</v>
      </c>
      <c r="W265" s="158">
        <v>13076277</v>
      </c>
      <c r="X265" s="155">
        <f t="shared" si="30"/>
        <v>0</v>
      </c>
      <c r="Y265" s="158">
        <v>0</v>
      </c>
      <c r="Z265" s="158">
        <v>0</v>
      </c>
      <c r="AA265" s="155">
        <v>0</v>
      </c>
      <c r="AB265" s="155">
        <f t="shared" si="29"/>
        <v>14743130</v>
      </c>
      <c r="AC265" s="167" t="s">
        <v>19</v>
      </c>
      <c r="AD265" s="162">
        <v>8473</v>
      </c>
      <c r="AE265" s="174" t="s">
        <v>124</v>
      </c>
      <c r="AF265" s="174">
        <v>2</v>
      </c>
      <c r="AG265" s="189" t="s">
        <v>71</v>
      </c>
      <c r="AH265" s="160"/>
      <c r="AI265" s="175">
        <f t="shared" ref="AI265:AI323" si="34">C265+90</f>
        <v>45015</v>
      </c>
      <c r="AJ265" s="174"/>
      <c r="AK265" s="174"/>
      <c r="AL265" s="155"/>
      <c r="AM265" s="155"/>
      <c r="AN265" s="155"/>
      <c r="AO265" s="155"/>
      <c r="AP265" s="155"/>
      <c r="AQ265" s="155"/>
      <c r="AR265" s="155"/>
      <c r="AS265" s="155"/>
      <c r="AT265" s="203">
        <f t="shared" si="31"/>
        <v>1365512</v>
      </c>
      <c r="AU265" s="203">
        <f t="shared" si="32"/>
        <v>222224</v>
      </c>
      <c r="AV265" s="203">
        <f t="shared" si="33"/>
        <v>79117</v>
      </c>
    </row>
    <row r="266" spans="1:48" customFormat="1" ht="15" x14ac:dyDescent="0.25">
      <c r="A266" s="189">
        <v>860013570</v>
      </c>
      <c r="B266" s="192" t="s">
        <v>164</v>
      </c>
      <c r="C266" s="193">
        <v>44924</v>
      </c>
      <c r="D266" s="194">
        <v>41944</v>
      </c>
      <c r="E266" s="194">
        <v>44895</v>
      </c>
      <c r="F266" s="156">
        <v>168215048126</v>
      </c>
      <c r="G266" s="157">
        <v>2865036855</v>
      </c>
      <c r="H266" s="157">
        <v>0</v>
      </c>
      <c r="I266" s="157">
        <v>0</v>
      </c>
      <c r="J266" s="158">
        <v>17523501910</v>
      </c>
      <c r="K266" s="158">
        <v>23797760</v>
      </c>
      <c r="L266" s="158">
        <v>18497436030</v>
      </c>
      <c r="M266" s="158">
        <v>4865730445</v>
      </c>
      <c r="N266" s="158">
        <v>1032362784</v>
      </c>
      <c r="O266" s="158">
        <v>1934985</v>
      </c>
      <c r="P266" s="158">
        <v>0</v>
      </c>
      <c r="Q266" s="157">
        <v>11550073704</v>
      </c>
      <c r="R266" s="158">
        <v>304837891</v>
      </c>
      <c r="S266" s="159">
        <v>21481715470</v>
      </c>
      <c r="T266" s="158">
        <v>5752518874</v>
      </c>
      <c r="U266" s="158">
        <v>2671802652</v>
      </c>
      <c r="V266" s="158">
        <v>80507747054</v>
      </c>
      <c r="W266" s="158">
        <v>1136551712</v>
      </c>
      <c r="X266" s="155">
        <f t="shared" si="30"/>
        <v>0</v>
      </c>
      <c r="Y266" s="158">
        <v>0</v>
      </c>
      <c r="Z266" s="158">
        <v>0</v>
      </c>
      <c r="AA266" s="155">
        <v>0</v>
      </c>
      <c r="AB266" s="155">
        <f t="shared" si="29"/>
        <v>168215048126</v>
      </c>
      <c r="AC266" s="167" t="s">
        <v>55</v>
      </c>
      <c r="AD266" s="162">
        <v>8466</v>
      </c>
      <c r="AE266" s="174" t="s">
        <v>124</v>
      </c>
      <c r="AF266" s="174">
        <v>2</v>
      </c>
      <c r="AG266" s="189" t="s">
        <v>71</v>
      </c>
      <c r="AH266" s="160"/>
      <c r="AI266" s="175">
        <f t="shared" si="34"/>
        <v>45014</v>
      </c>
      <c r="AJ266" s="174"/>
      <c r="AK266" s="174"/>
      <c r="AL266" s="155"/>
      <c r="AM266" s="155"/>
      <c r="AN266" s="155"/>
      <c r="AO266" s="155"/>
      <c r="AP266" s="155"/>
      <c r="AQ266" s="155"/>
      <c r="AR266" s="155"/>
      <c r="AS266" s="155"/>
      <c r="AT266" s="203">
        <f t="shared" si="31"/>
        <v>31940547454</v>
      </c>
      <c r="AU266" s="203">
        <f t="shared" si="32"/>
        <v>24419327019</v>
      </c>
      <c r="AV266" s="203">
        <f t="shared" si="33"/>
        <v>21481715470</v>
      </c>
    </row>
    <row r="267" spans="1:48" customFormat="1" ht="15" x14ac:dyDescent="0.25">
      <c r="A267" s="189">
        <v>900958115</v>
      </c>
      <c r="B267" s="192" t="s">
        <v>451</v>
      </c>
      <c r="C267" s="193">
        <v>44923</v>
      </c>
      <c r="D267" s="194">
        <v>44166</v>
      </c>
      <c r="E267" s="194">
        <v>44895</v>
      </c>
      <c r="F267" s="156">
        <v>185172014</v>
      </c>
      <c r="G267" s="157">
        <v>0</v>
      </c>
      <c r="H267" s="157">
        <v>0</v>
      </c>
      <c r="I267" s="157">
        <v>0</v>
      </c>
      <c r="J267" s="158">
        <v>8686090</v>
      </c>
      <c r="K267" s="158">
        <v>0</v>
      </c>
      <c r="L267" s="158">
        <v>0</v>
      </c>
      <c r="M267" s="158">
        <v>0</v>
      </c>
      <c r="N267" s="158">
        <v>30910180</v>
      </c>
      <c r="O267" s="158">
        <v>0</v>
      </c>
      <c r="P267" s="158">
        <v>0</v>
      </c>
      <c r="Q267" s="157">
        <v>5480000</v>
      </c>
      <c r="R267" s="158">
        <v>165000</v>
      </c>
      <c r="S267" s="159">
        <v>66814379</v>
      </c>
      <c r="T267" s="158">
        <v>0</v>
      </c>
      <c r="U267" s="158">
        <v>0</v>
      </c>
      <c r="V267" s="158">
        <v>12708700</v>
      </c>
      <c r="W267" s="158">
        <v>60407665</v>
      </c>
      <c r="X267" s="155">
        <f t="shared" si="30"/>
        <v>0</v>
      </c>
      <c r="Y267" s="158">
        <v>0</v>
      </c>
      <c r="Z267" s="158">
        <v>0</v>
      </c>
      <c r="AA267" s="155">
        <v>0</v>
      </c>
      <c r="AB267" s="155">
        <f t="shared" si="29"/>
        <v>185172014</v>
      </c>
      <c r="AC267" s="167" t="s">
        <v>19</v>
      </c>
      <c r="AD267" s="162">
        <v>8443</v>
      </c>
      <c r="AE267" s="174" t="s">
        <v>124</v>
      </c>
      <c r="AF267" s="174">
        <v>2</v>
      </c>
      <c r="AG267" s="189" t="s">
        <v>71</v>
      </c>
      <c r="AH267" s="160"/>
      <c r="AI267" s="175">
        <f t="shared" si="34"/>
        <v>45013</v>
      </c>
      <c r="AJ267" s="174"/>
      <c r="AK267" s="174"/>
      <c r="AL267" s="155"/>
      <c r="AM267" s="155"/>
      <c r="AN267" s="155"/>
      <c r="AO267" s="155"/>
      <c r="AP267" s="155"/>
      <c r="AQ267" s="155"/>
      <c r="AR267" s="155"/>
      <c r="AS267" s="155"/>
      <c r="AT267" s="203">
        <f t="shared" si="31"/>
        <v>14166090</v>
      </c>
      <c r="AU267" s="203">
        <f t="shared" si="32"/>
        <v>30910180</v>
      </c>
      <c r="AV267" s="203">
        <f t="shared" si="33"/>
        <v>66814379</v>
      </c>
    </row>
    <row r="268" spans="1:48" customFormat="1" ht="15" x14ac:dyDescent="0.25">
      <c r="A268" s="189">
        <v>830025149</v>
      </c>
      <c r="B268" s="192" t="s">
        <v>452</v>
      </c>
      <c r="C268" s="193">
        <v>44922</v>
      </c>
      <c r="D268" s="194">
        <v>43313</v>
      </c>
      <c r="E268" s="194">
        <v>44922</v>
      </c>
      <c r="F268" s="156">
        <v>3786747665</v>
      </c>
      <c r="G268" s="157">
        <v>36420339</v>
      </c>
      <c r="H268" s="157">
        <v>0</v>
      </c>
      <c r="I268" s="157">
        <v>0</v>
      </c>
      <c r="J268" s="158">
        <v>955471230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0</v>
      </c>
      <c r="Q268" s="157">
        <v>1377329311</v>
      </c>
      <c r="R268" s="158">
        <v>0</v>
      </c>
      <c r="S268" s="159">
        <v>524187</v>
      </c>
      <c r="T268" s="158">
        <v>547043814</v>
      </c>
      <c r="U268" s="158">
        <v>0</v>
      </c>
      <c r="V268" s="158">
        <v>329363561</v>
      </c>
      <c r="W268" s="158">
        <v>540595223</v>
      </c>
      <c r="X268" s="155">
        <f t="shared" si="30"/>
        <v>0</v>
      </c>
      <c r="Y268" s="158">
        <v>0</v>
      </c>
      <c r="Z268" s="158">
        <v>0</v>
      </c>
      <c r="AA268" s="155">
        <v>0</v>
      </c>
      <c r="AB268" s="155">
        <f t="shared" si="29"/>
        <v>3786747665</v>
      </c>
      <c r="AC268" s="167" t="s">
        <v>19</v>
      </c>
      <c r="AD268" s="162">
        <v>8440</v>
      </c>
      <c r="AE268" s="174" t="s">
        <v>124</v>
      </c>
      <c r="AF268" s="174">
        <v>2</v>
      </c>
      <c r="AG268" s="189" t="s">
        <v>71</v>
      </c>
      <c r="AH268" s="160"/>
      <c r="AI268" s="175">
        <f t="shared" si="34"/>
        <v>45012</v>
      </c>
      <c r="AJ268" s="174"/>
      <c r="AK268" s="174"/>
      <c r="AL268" s="155"/>
      <c r="AM268" s="155"/>
      <c r="AN268" s="155"/>
      <c r="AO268" s="155"/>
      <c r="AP268" s="155"/>
      <c r="AQ268" s="155"/>
      <c r="AR268" s="155"/>
      <c r="AS268" s="155"/>
      <c r="AT268" s="203">
        <f t="shared" si="31"/>
        <v>2369220880</v>
      </c>
      <c r="AU268" s="203">
        <f t="shared" si="32"/>
        <v>0</v>
      </c>
      <c r="AV268" s="203">
        <f t="shared" si="33"/>
        <v>524187</v>
      </c>
    </row>
    <row r="269" spans="1:48" customFormat="1" ht="15" x14ac:dyDescent="0.25">
      <c r="A269" s="189">
        <v>890202066</v>
      </c>
      <c r="B269" s="192" t="s">
        <v>453</v>
      </c>
      <c r="C269" s="193">
        <v>44922</v>
      </c>
      <c r="D269" s="194">
        <v>42826</v>
      </c>
      <c r="E269" s="194">
        <v>44895</v>
      </c>
      <c r="F269" s="156">
        <v>3776161</v>
      </c>
      <c r="G269" s="157">
        <v>0</v>
      </c>
      <c r="H269" s="157">
        <v>0</v>
      </c>
      <c r="I269" s="157">
        <v>0</v>
      </c>
      <c r="J269" s="158">
        <v>152510</v>
      </c>
      <c r="K269" s="158">
        <v>0</v>
      </c>
      <c r="L269" s="158">
        <v>0</v>
      </c>
      <c r="M269" s="158">
        <v>0</v>
      </c>
      <c r="N269" s="158">
        <v>298269</v>
      </c>
      <c r="O269" s="158">
        <v>0</v>
      </c>
      <c r="P269" s="158">
        <v>0</v>
      </c>
      <c r="Q269" s="157">
        <v>0</v>
      </c>
      <c r="R269" s="158">
        <v>0</v>
      </c>
      <c r="S269" s="159">
        <v>967615</v>
      </c>
      <c r="T269" s="158">
        <v>0</v>
      </c>
      <c r="U269" s="158">
        <v>0</v>
      </c>
      <c r="V269" s="158">
        <v>1029940</v>
      </c>
      <c r="W269" s="158">
        <v>1327827</v>
      </c>
      <c r="X269" s="155">
        <f t="shared" si="30"/>
        <v>0</v>
      </c>
      <c r="Y269" s="158">
        <v>0</v>
      </c>
      <c r="Z269" s="158">
        <v>0</v>
      </c>
      <c r="AA269" s="155">
        <v>0</v>
      </c>
      <c r="AB269" s="155">
        <f t="shared" si="29"/>
        <v>3776161</v>
      </c>
      <c r="AC269" s="167" t="s">
        <v>19</v>
      </c>
      <c r="AD269" s="162">
        <v>8425</v>
      </c>
      <c r="AE269" s="174" t="s">
        <v>124</v>
      </c>
      <c r="AF269" s="174">
        <v>2</v>
      </c>
      <c r="AG269" s="189" t="s">
        <v>71</v>
      </c>
      <c r="AH269" s="160"/>
      <c r="AI269" s="175">
        <f t="shared" si="34"/>
        <v>45012</v>
      </c>
      <c r="AJ269" s="174"/>
      <c r="AK269" s="174"/>
      <c r="AL269" s="155"/>
      <c r="AM269" s="155"/>
      <c r="AN269" s="155"/>
      <c r="AO269" s="155"/>
      <c r="AP269" s="155"/>
      <c r="AQ269" s="155"/>
      <c r="AR269" s="155"/>
      <c r="AS269" s="155"/>
      <c r="AT269" s="203">
        <f t="shared" si="31"/>
        <v>152510</v>
      </c>
      <c r="AU269" s="203">
        <f t="shared" si="32"/>
        <v>298269</v>
      </c>
      <c r="AV269" s="203">
        <f t="shared" si="33"/>
        <v>967615</v>
      </c>
    </row>
    <row r="270" spans="1:48" customFormat="1" ht="15" x14ac:dyDescent="0.25">
      <c r="A270" s="189">
        <v>800048880</v>
      </c>
      <c r="B270" s="192" t="s">
        <v>454</v>
      </c>
      <c r="C270" s="193">
        <v>44921</v>
      </c>
      <c r="D270" s="194">
        <v>42522</v>
      </c>
      <c r="E270" s="194">
        <v>44895</v>
      </c>
      <c r="F270" s="156">
        <v>546650760</v>
      </c>
      <c r="G270" s="157">
        <v>0</v>
      </c>
      <c r="H270" s="157">
        <v>0</v>
      </c>
      <c r="I270" s="157">
        <v>0</v>
      </c>
      <c r="J270" s="158">
        <v>424038562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7">
        <v>72499453</v>
      </c>
      <c r="R270" s="158">
        <v>0</v>
      </c>
      <c r="S270" s="159">
        <v>153126</v>
      </c>
      <c r="T270" s="158">
        <v>5541542</v>
      </c>
      <c r="U270" s="158">
        <v>1340346</v>
      </c>
      <c r="V270" s="158">
        <v>19816606</v>
      </c>
      <c r="W270" s="158">
        <v>23261125</v>
      </c>
      <c r="X270" s="155">
        <f t="shared" si="30"/>
        <v>0</v>
      </c>
      <c r="Y270" s="158">
        <v>0</v>
      </c>
      <c r="Z270" s="158">
        <v>0</v>
      </c>
      <c r="AA270" s="155">
        <v>0</v>
      </c>
      <c r="AB270" s="155">
        <f t="shared" si="29"/>
        <v>546650760</v>
      </c>
      <c r="AC270" s="167" t="s">
        <v>59</v>
      </c>
      <c r="AD270" s="162">
        <v>8415</v>
      </c>
      <c r="AE270" s="174" t="s">
        <v>124</v>
      </c>
      <c r="AF270" s="174">
        <v>2</v>
      </c>
      <c r="AG270" s="189" t="s">
        <v>71</v>
      </c>
      <c r="AH270" s="160"/>
      <c r="AI270" s="175">
        <f t="shared" si="34"/>
        <v>45011</v>
      </c>
      <c r="AJ270" s="174"/>
      <c r="AK270" s="174"/>
      <c r="AL270" s="155"/>
      <c r="AM270" s="155"/>
      <c r="AN270" s="155"/>
      <c r="AO270" s="155"/>
      <c r="AP270" s="155"/>
      <c r="AQ270" s="155"/>
      <c r="AR270" s="155"/>
      <c r="AS270" s="155"/>
      <c r="AT270" s="203">
        <f t="shared" si="31"/>
        <v>496538015</v>
      </c>
      <c r="AU270" s="203">
        <f t="shared" si="32"/>
        <v>0</v>
      </c>
      <c r="AV270" s="203">
        <f t="shared" si="33"/>
        <v>153126</v>
      </c>
    </row>
    <row r="271" spans="1:48" customFormat="1" ht="15" x14ac:dyDescent="0.25">
      <c r="A271" s="189">
        <v>860070301</v>
      </c>
      <c r="B271" s="192" t="s">
        <v>455</v>
      </c>
      <c r="C271" s="193">
        <v>44921</v>
      </c>
      <c r="D271" s="194">
        <v>44348</v>
      </c>
      <c r="E271" s="194">
        <v>44895</v>
      </c>
      <c r="F271" s="156">
        <v>114584229</v>
      </c>
      <c r="G271" s="157">
        <v>0</v>
      </c>
      <c r="H271" s="157">
        <v>0</v>
      </c>
      <c r="I271" s="157">
        <v>0</v>
      </c>
      <c r="J271" s="158">
        <v>85412602</v>
      </c>
      <c r="K271" s="158">
        <v>0</v>
      </c>
      <c r="L271" s="158">
        <v>0</v>
      </c>
      <c r="M271" s="158">
        <v>81686</v>
      </c>
      <c r="N271" s="158">
        <v>4773892</v>
      </c>
      <c r="O271" s="158">
        <v>0</v>
      </c>
      <c r="P271" s="158">
        <v>0</v>
      </c>
      <c r="Q271" s="157">
        <v>1298286</v>
      </c>
      <c r="R271" s="158">
        <v>0</v>
      </c>
      <c r="S271" s="159">
        <v>136303</v>
      </c>
      <c r="T271" s="158">
        <v>14090221</v>
      </c>
      <c r="U271" s="158">
        <v>0</v>
      </c>
      <c r="V271" s="158">
        <v>0</v>
      </c>
      <c r="W271" s="158">
        <v>8791239</v>
      </c>
      <c r="X271" s="155">
        <f t="shared" si="30"/>
        <v>0</v>
      </c>
      <c r="Y271" s="158">
        <v>0</v>
      </c>
      <c r="Z271" s="158">
        <v>0</v>
      </c>
      <c r="AA271" s="155">
        <v>0</v>
      </c>
      <c r="AB271" s="155">
        <f t="shared" si="29"/>
        <v>114584229</v>
      </c>
      <c r="AC271" s="167" t="s">
        <v>19</v>
      </c>
      <c r="AD271" s="162">
        <v>8414</v>
      </c>
      <c r="AE271" s="174" t="s">
        <v>124</v>
      </c>
      <c r="AF271" s="174">
        <v>2</v>
      </c>
      <c r="AG271" s="189" t="s">
        <v>71</v>
      </c>
      <c r="AH271" s="160"/>
      <c r="AI271" s="175">
        <f t="shared" si="34"/>
        <v>45011</v>
      </c>
      <c r="AJ271" s="174"/>
      <c r="AK271" s="174"/>
      <c r="AL271" s="155"/>
      <c r="AM271" s="155"/>
      <c r="AN271" s="155"/>
      <c r="AO271" s="155"/>
      <c r="AP271" s="155"/>
      <c r="AQ271" s="155"/>
      <c r="AR271" s="155"/>
      <c r="AS271" s="155"/>
      <c r="AT271" s="203">
        <f t="shared" si="31"/>
        <v>86710888</v>
      </c>
      <c r="AU271" s="203">
        <f t="shared" si="32"/>
        <v>4855578</v>
      </c>
      <c r="AV271" s="203">
        <f t="shared" si="33"/>
        <v>136303</v>
      </c>
    </row>
    <row r="272" spans="1:48" customFormat="1" ht="15" x14ac:dyDescent="0.25">
      <c r="A272" s="189">
        <v>900091143</v>
      </c>
      <c r="B272" s="192" t="s">
        <v>456</v>
      </c>
      <c r="C272" s="193">
        <v>44921</v>
      </c>
      <c r="D272" s="194">
        <v>43313</v>
      </c>
      <c r="E272" s="194">
        <v>44895</v>
      </c>
      <c r="F272" s="156">
        <v>220048234</v>
      </c>
      <c r="G272" s="157">
        <v>0</v>
      </c>
      <c r="H272" s="157">
        <v>0</v>
      </c>
      <c r="I272" s="157">
        <v>0</v>
      </c>
      <c r="J272" s="158">
        <v>23895931</v>
      </c>
      <c r="K272" s="158">
        <v>0</v>
      </c>
      <c r="L272" s="158">
        <v>0</v>
      </c>
      <c r="M272" s="158">
        <v>1448679</v>
      </c>
      <c r="N272" s="158">
        <v>7021674</v>
      </c>
      <c r="O272" s="158">
        <v>0</v>
      </c>
      <c r="P272" s="158">
        <v>0</v>
      </c>
      <c r="Q272" s="157">
        <v>3279259</v>
      </c>
      <c r="R272" s="158">
        <v>0</v>
      </c>
      <c r="S272" s="159">
        <v>64650752</v>
      </c>
      <c r="T272" s="158">
        <v>54061549</v>
      </c>
      <c r="U272" s="158">
        <v>0</v>
      </c>
      <c r="V272" s="158">
        <v>7532293</v>
      </c>
      <c r="W272" s="158">
        <v>58158097</v>
      </c>
      <c r="X272" s="155">
        <f t="shared" si="30"/>
        <v>0</v>
      </c>
      <c r="Y272" s="158">
        <v>0</v>
      </c>
      <c r="Z272" s="158">
        <v>0</v>
      </c>
      <c r="AA272" s="155">
        <v>0</v>
      </c>
      <c r="AB272" s="155">
        <f t="shared" si="29"/>
        <v>220048234</v>
      </c>
      <c r="AC272" s="167" t="s">
        <v>56</v>
      </c>
      <c r="AD272" s="162">
        <v>8411</v>
      </c>
      <c r="AE272" s="174" t="s">
        <v>124</v>
      </c>
      <c r="AF272" s="174">
        <v>2</v>
      </c>
      <c r="AG272" s="189" t="s">
        <v>71</v>
      </c>
      <c r="AH272" s="160"/>
      <c r="AI272" s="175">
        <f t="shared" si="34"/>
        <v>45011</v>
      </c>
      <c r="AJ272" s="174"/>
      <c r="AK272" s="174"/>
      <c r="AL272" s="155"/>
      <c r="AM272" s="155"/>
      <c r="AN272" s="155"/>
      <c r="AO272" s="155"/>
      <c r="AP272" s="155"/>
      <c r="AQ272" s="155"/>
      <c r="AR272" s="155"/>
      <c r="AS272" s="155"/>
      <c r="AT272" s="203">
        <f t="shared" si="31"/>
        <v>27175190</v>
      </c>
      <c r="AU272" s="203">
        <f t="shared" si="32"/>
        <v>8470353</v>
      </c>
      <c r="AV272" s="203">
        <f t="shared" si="33"/>
        <v>64650752</v>
      </c>
    </row>
    <row r="273" spans="1:48" customFormat="1" ht="15" x14ac:dyDescent="0.25">
      <c r="A273" s="189">
        <v>890601210</v>
      </c>
      <c r="B273" s="192" t="s">
        <v>457</v>
      </c>
      <c r="C273" s="193">
        <v>44921</v>
      </c>
      <c r="D273" s="194">
        <v>44105</v>
      </c>
      <c r="E273" s="194">
        <v>44895</v>
      </c>
      <c r="F273" s="156">
        <v>396691768</v>
      </c>
      <c r="G273" s="157">
        <v>0</v>
      </c>
      <c r="H273" s="157">
        <v>0</v>
      </c>
      <c r="I273" s="157">
        <v>0</v>
      </c>
      <c r="J273" s="158">
        <v>206140153</v>
      </c>
      <c r="K273" s="158">
        <v>0</v>
      </c>
      <c r="L273" s="158">
        <v>3759</v>
      </c>
      <c r="M273" s="158">
        <v>1097912</v>
      </c>
      <c r="N273" s="158">
        <v>1904861</v>
      </c>
      <c r="O273" s="158">
        <v>0</v>
      </c>
      <c r="P273" s="158">
        <v>29230</v>
      </c>
      <c r="Q273" s="157">
        <v>41659097</v>
      </c>
      <c r="R273" s="158">
        <v>0</v>
      </c>
      <c r="S273" s="159">
        <v>76613052</v>
      </c>
      <c r="T273" s="158">
        <v>15422196</v>
      </c>
      <c r="U273" s="158">
        <v>4548287</v>
      </c>
      <c r="V273" s="158">
        <v>3760735</v>
      </c>
      <c r="W273" s="158">
        <v>45512486</v>
      </c>
      <c r="X273" s="155">
        <f t="shared" si="30"/>
        <v>0</v>
      </c>
      <c r="Y273" s="158">
        <v>0</v>
      </c>
      <c r="Z273" s="158">
        <v>0</v>
      </c>
      <c r="AA273" s="155">
        <v>0</v>
      </c>
      <c r="AB273" s="155">
        <f t="shared" si="29"/>
        <v>396691768</v>
      </c>
      <c r="AC273" s="167" t="s">
        <v>19</v>
      </c>
      <c r="AD273" s="162">
        <v>8410</v>
      </c>
      <c r="AE273" s="174" t="s">
        <v>124</v>
      </c>
      <c r="AF273" s="174">
        <v>2</v>
      </c>
      <c r="AG273" s="189" t="s">
        <v>71</v>
      </c>
      <c r="AH273" s="160"/>
      <c r="AI273" s="175">
        <f t="shared" si="34"/>
        <v>45011</v>
      </c>
      <c r="AJ273" s="174"/>
      <c r="AK273" s="174"/>
      <c r="AL273" s="155"/>
      <c r="AM273" s="155"/>
      <c r="AN273" s="155"/>
      <c r="AO273" s="155"/>
      <c r="AP273" s="155"/>
      <c r="AQ273" s="155"/>
      <c r="AR273" s="155"/>
      <c r="AS273" s="155"/>
      <c r="AT273" s="203">
        <f t="shared" si="31"/>
        <v>247828480</v>
      </c>
      <c r="AU273" s="203">
        <f t="shared" si="32"/>
        <v>3006532</v>
      </c>
      <c r="AV273" s="203">
        <f t="shared" si="33"/>
        <v>76613052</v>
      </c>
    </row>
    <row r="274" spans="1:48" customFormat="1" ht="15" x14ac:dyDescent="0.25">
      <c r="A274" s="189">
        <v>800112725</v>
      </c>
      <c r="B274" s="192" t="s">
        <v>458</v>
      </c>
      <c r="C274" s="193">
        <v>44921</v>
      </c>
      <c r="D274" s="194">
        <v>42736</v>
      </c>
      <c r="E274" s="194">
        <v>44895</v>
      </c>
      <c r="F274" s="156">
        <v>1620992245</v>
      </c>
      <c r="G274" s="157">
        <v>14708884</v>
      </c>
      <c r="H274" s="157">
        <v>0</v>
      </c>
      <c r="I274" s="157">
        <v>0</v>
      </c>
      <c r="J274" s="158">
        <v>465876627</v>
      </c>
      <c r="K274" s="158">
        <v>0</v>
      </c>
      <c r="L274" s="158">
        <v>56724197</v>
      </c>
      <c r="M274" s="158">
        <v>7265000</v>
      </c>
      <c r="N274" s="158">
        <v>0</v>
      </c>
      <c r="O274" s="158">
        <v>0</v>
      </c>
      <c r="P274" s="158">
        <v>0</v>
      </c>
      <c r="Q274" s="157">
        <v>342059161</v>
      </c>
      <c r="R274" s="158">
        <v>0</v>
      </c>
      <c r="S274" s="159">
        <v>82788423</v>
      </c>
      <c r="T274" s="158">
        <v>154280424</v>
      </c>
      <c r="U274" s="158">
        <v>0</v>
      </c>
      <c r="V274" s="158">
        <v>261871174</v>
      </c>
      <c r="W274" s="158">
        <v>235418355</v>
      </c>
      <c r="X274" s="155">
        <f t="shared" si="30"/>
        <v>0</v>
      </c>
      <c r="Y274" s="158">
        <v>0</v>
      </c>
      <c r="Z274" s="158">
        <v>0</v>
      </c>
      <c r="AA274" s="155">
        <v>0</v>
      </c>
      <c r="AB274" s="155">
        <f t="shared" si="29"/>
        <v>1620992245</v>
      </c>
      <c r="AC274" s="167" t="s">
        <v>19</v>
      </c>
      <c r="AD274" s="162">
        <v>8409</v>
      </c>
      <c r="AE274" s="174" t="s">
        <v>124</v>
      </c>
      <c r="AF274" s="174">
        <v>2</v>
      </c>
      <c r="AG274" s="189" t="s">
        <v>71</v>
      </c>
      <c r="AH274" s="160"/>
      <c r="AI274" s="175">
        <f t="shared" si="34"/>
        <v>45011</v>
      </c>
      <c r="AJ274" s="174"/>
      <c r="AK274" s="174"/>
      <c r="AL274" s="155"/>
      <c r="AM274" s="155"/>
      <c r="AN274" s="155"/>
      <c r="AO274" s="155"/>
      <c r="AP274" s="155"/>
      <c r="AQ274" s="155"/>
      <c r="AR274" s="155"/>
      <c r="AS274" s="155"/>
      <c r="AT274" s="203">
        <f t="shared" si="31"/>
        <v>822644672</v>
      </c>
      <c r="AU274" s="203">
        <f t="shared" si="32"/>
        <v>63989197</v>
      </c>
      <c r="AV274" s="203">
        <f t="shared" si="33"/>
        <v>82788423</v>
      </c>
    </row>
    <row r="275" spans="1:48" customFormat="1" ht="15" x14ac:dyDescent="0.25">
      <c r="A275" s="189">
        <v>900756806</v>
      </c>
      <c r="B275" s="192" t="s">
        <v>459</v>
      </c>
      <c r="C275" s="193">
        <v>44918</v>
      </c>
      <c r="D275" s="194">
        <v>43556</v>
      </c>
      <c r="E275" s="194">
        <v>44895</v>
      </c>
      <c r="F275" s="156">
        <v>260918762</v>
      </c>
      <c r="G275" s="157">
        <v>0</v>
      </c>
      <c r="H275" s="157">
        <v>0</v>
      </c>
      <c r="I275" s="157">
        <v>0</v>
      </c>
      <c r="J275" s="158">
        <v>144460576</v>
      </c>
      <c r="K275" s="158">
        <v>0</v>
      </c>
      <c r="L275" s="158">
        <v>0</v>
      </c>
      <c r="M275" s="158">
        <v>0</v>
      </c>
      <c r="N275" s="158">
        <v>0</v>
      </c>
      <c r="O275" s="158">
        <v>0</v>
      </c>
      <c r="P275" s="158">
        <v>0</v>
      </c>
      <c r="Q275" s="157">
        <v>16179958</v>
      </c>
      <c r="R275" s="158">
        <v>0</v>
      </c>
      <c r="S275" s="159">
        <v>117000</v>
      </c>
      <c r="T275" s="158">
        <v>80637</v>
      </c>
      <c r="U275" s="158">
        <v>0</v>
      </c>
      <c r="V275" s="158">
        <v>202765</v>
      </c>
      <c r="W275" s="158">
        <v>99877826</v>
      </c>
      <c r="X275" s="155">
        <f t="shared" si="30"/>
        <v>0</v>
      </c>
      <c r="Y275" s="158">
        <v>0</v>
      </c>
      <c r="Z275" s="158">
        <v>0</v>
      </c>
      <c r="AA275" s="155">
        <v>0</v>
      </c>
      <c r="AB275" s="155">
        <f t="shared" si="29"/>
        <v>260918762</v>
      </c>
      <c r="AC275" s="167" t="s">
        <v>19</v>
      </c>
      <c r="AD275" s="162">
        <v>8399</v>
      </c>
      <c r="AE275" s="174" t="s">
        <v>124</v>
      </c>
      <c r="AF275" s="174">
        <v>2</v>
      </c>
      <c r="AG275" s="189" t="s">
        <v>71</v>
      </c>
      <c r="AH275" s="160"/>
      <c r="AI275" s="175">
        <f t="shared" si="34"/>
        <v>45008</v>
      </c>
      <c r="AJ275" s="174"/>
      <c r="AK275" s="174"/>
      <c r="AL275" s="155"/>
      <c r="AM275" s="155"/>
      <c r="AN275" s="155"/>
      <c r="AO275" s="155"/>
      <c r="AP275" s="155"/>
      <c r="AQ275" s="155"/>
      <c r="AR275" s="155"/>
      <c r="AS275" s="155"/>
      <c r="AT275" s="203">
        <f t="shared" si="31"/>
        <v>160640534</v>
      </c>
      <c r="AU275" s="203">
        <f t="shared" si="32"/>
        <v>0</v>
      </c>
      <c r="AV275" s="203">
        <f t="shared" si="33"/>
        <v>117000</v>
      </c>
    </row>
    <row r="276" spans="1:48" customFormat="1" ht="15" x14ac:dyDescent="0.25">
      <c r="A276" s="189">
        <v>860024030</v>
      </c>
      <c r="B276" s="192" t="s">
        <v>460</v>
      </c>
      <c r="C276" s="193">
        <v>44917</v>
      </c>
      <c r="D276" s="194">
        <v>43040</v>
      </c>
      <c r="E276" s="194">
        <v>44895</v>
      </c>
      <c r="F276" s="156">
        <v>185803781</v>
      </c>
      <c r="G276" s="157">
        <v>46000</v>
      </c>
      <c r="H276" s="157">
        <v>0</v>
      </c>
      <c r="I276" s="157">
        <v>0</v>
      </c>
      <c r="J276" s="158">
        <v>26580545</v>
      </c>
      <c r="K276" s="158">
        <v>0</v>
      </c>
      <c r="L276" s="158">
        <v>0</v>
      </c>
      <c r="M276" s="158">
        <v>0</v>
      </c>
      <c r="N276" s="158">
        <v>478432</v>
      </c>
      <c r="O276" s="158">
        <v>0</v>
      </c>
      <c r="P276" s="158">
        <v>0</v>
      </c>
      <c r="Q276" s="157">
        <v>24134321</v>
      </c>
      <c r="R276" s="158">
        <v>0</v>
      </c>
      <c r="S276" s="159">
        <v>7126290</v>
      </c>
      <c r="T276" s="158">
        <v>39170290</v>
      </c>
      <c r="U276" s="158">
        <v>0</v>
      </c>
      <c r="V276" s="158">
        <v>45675481</v>
      </c>
      <c r="W276" s="158">
        <v>42592422</v>
      </c>
      <c r="X276" s="155">
        <f t="shared" si="30"/>
        <v>0</v>
      </c>
      <c r="Y276" s="158">
        <v>0</v>
      </c>
      <c r="Z276" s="158">
        <v>0</v>
      </c>
      <c r="AA276" s="155">
        <v>0</v>
      </c>
      <c r="AB276" s="155">
        <f t="shared" si="29"/>
        <v>185803781</v>
      </c>
      <c r="AC276" s="167" t="s">
        <v>56</v>
      </c>
      <c r="AD276" s="162">
        <v>8395</v>
      </c>
      <c r="AE276" s="174" t="s">
        <v>124</v>
      </c>
      <c r="AF276" s="174">
        <v>2</v>
      </c>
      <c r="AG276" s="189" t="s">
        <v>71</v>
      </c>
      <c r="AH276" s="160"/>
      <c r="AI276" s="175">
        <f t="shared" si="34"/>
        <v>45007</v>
      </c>
      <c r="AJ276" s="174"/>
      <c r="AK276" s="174"/>
      <c r="AL276" s="155"/>
      <c r="AM276" s="155"/>
      <c r="AN276" s="155"/>
      <c r="AO276" s="155"/>
      <c r="AP276" s="155"/>
      <c r="AQ276" s="155"/>
      <c r="AR276" s="155"/>
      <c r="AS276" s="155"/>
      <c r="AT276" s="203">
        <f t="shared" si="31"/>
        <v>50760866</v>
      </c>
      <c r="AU276" s="203">
        <f t="shared" si="32"/>
        <v>478432</v>
      </c>
      <c r="AV276" s="203">
        <f t="shared" si="33"/>
        <v>7126290</v>
      </c>
    </row>
    <row r="277" spans="1:48" customFormat="1" ht="15" x14ac:dyDescent="0.25">
      <c r="A277" s="189">
        <v>891900441</v>
      </c>
      <c r="B277" s="192" t="s">
        <v>461</v>
      </c>
      <c r="C277" s="193">
        <v>44917</v>
      </c>
      <c r="D277" s="194">
        <v>41000</v>
      </c>
      <c r="E277" s="194">
        <v>44895</v>
      </c>
      <c r="F277" s="156">
        <v>24789349</v>
      </c>
      <c r="G277" s="157">
        <v>0</v>
      </c>
      <c r="H277" s="157">
        <v>0</v>
      </c>
      <c r="I277" s="157">
        <v>0</v>
      </c>
      <c r="J277" s="158">
        <v>4243500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0</v>
      </c>
      <c r="Q277" s="157">
        <v>1641664</v>
      </c>
      <c r="R277" s="158">
        <v>0</v>
      </c>
      <c r="S277" s="159">
        <v>1302332</v>
      </c>
      <c r="T277" s="158">
        <v>6715014</v>
      </c>
      <c r="U277" s="158">
        <v>0</v>
      </c>
      <c r="V277" s="158">
        <v>10886839</v>
      </c>
      <c r="W277" s="158">
        <v>0</v>
      </c>
      <c r="X277" s="155">
        <f t="shared" si="30"/>
        <v>0</v>
      </c>
      <c r="Y277" s="158">
        <v>0</v>
      </c>
      <c r="Z277" s="158">
        <v>0</v>
      </c>
      <c r="AA277" s="155">
        <v>0</v>
      </c>
      <c r="AB277" s="155">
        <f t="shared" si="29"/>
        <v>24789349</v>
      </c>
      <c r="AC277" s="167" t="s">
        <v>19</v>
      </c>
      <c r="AD277" s="162">
        <v>8394</v>
      </c>
      <c r="AE277" s="174" t="s">
        <v>124</v>
      </c>
      <c r="AF277" s="174">
        <v>2</v>
      </c>
      <c r="AG277" s="189" t="s">
        <v>71</v>
      </c>
      <c r="AH277" s="160"/>
      <c r="AI277" s="175">
        <f t="shared" si="34"/>
        <v>45007</v>
      </c>
      <c r="AJ277" s="174"/>
      <c r="AK277" s="174"/>
      <c r="AL277" s="155"/>
      <c r="AM277" s="155"/>
      <c r="AN277" s="155"/>
      <c r="AO277" s="155"/>
      <c r="AP277" s="155"/>
      <c r="AQ277" s="155"/>
      <c r="AR277" s="155"/>
      <c r="AS277" s="155"/>
      <c r="AT277" s="203">
        <f t="shared" si="31"/>
        <v>5885164</v>
      </c>
      <c r="AU277" s="203">
        <f t="shared" si="32"/>
        <v>0</v>
      </c>
      <c r="AV277" s="203">
        <f t="shared" si="33"/>
        <v>1302332</v>
      </c>
    </row>
    <row r="278" spans="1:48" customFormat="1" ht="15" x14ac:dyDescent="0.25">
      <c r="A278" s="189">
        <v>846001669</v>
      </c>
      <c r="B278" s="192" t="s">
        <v>462</v>
      </c>
      <c r="C278" s="193">
        <v>44917</v>
      </c>
      <c r="D278" s="194">
        <v>42552</v>
      </c>
      <c r="E278" s="194">
        <v>44895</v>
      </c>
      <c r="F278" s="156">
        <v>28851882</v>
      </c>
      <c r="G278" s="157">
        <v>0</v>
      </c>
      <c r="H278" s="157">
        <v>0</v>
      </c>
      <c r="I278" s="157">
        <v>0</v>
      </c>
      <c r="J278" s="158">
        <v>1740827</v>
      </c>
      <c r="K278" s="158">
        <v>0</v>
      </c>
      <c r="L278" s="158">
        <v>0</v>
      </c>
      <c r="M278" s="158">
        <v>19800</v>
      </c>
      <c r="N278" s="158">
        <v>198846</v>
      </c>
      <c r="O278" s="158">
        <v>0</v>
      </c>
      <c r="P278" s="158">
        <v>0</v>
      </c>
      <c r="Q278" s="157">
        <v>305300</v>
      </c>
      <c r="R278" s="158">
        <v>0</v>
      </c>
      <c r="S278" s="159">
        <v>821399</v>
      </c>
      <c r="T278" s="158">
        <v>6682561</v>
      </c>
      <c r="U278" s="158">
        <v>0</v>
      </c>
      <c r="V278" s="158">
        <v>862707</v>
      </c>
      <c r="W278" s="158">
        <v>18220442</v>
      </c>
      <c r="X278" s="155">
        <f t="shared" si="30"/>
        <v>0</v>
      </c>
      <c r="Y278" s="158">
        <v>0</v>
      </c>
      <c r="Z278" s="158">
        <v>0</v>
      </c>
      <c r="AA278" s="155">
        <v>0</v>
      </c>
      <c r="AB278" s="155">
        <f t="shared" si="29"/>
        <v>28851882</v>
      </c>
      <c r="AC278" s="167" t="s">
        <v>56</v>
      </c>
      <c r="AD278" s="162">
        <v>8391</v>
      </c>
      <c r="AE278" s="174" t="s">
        <v>124</v>
      </c>
      <c r="AF278" s="174">
        <v>2</v>
      </c>
      <c r="AG278" s="189" t="s">
        <v>71</v>
      </c>
      <c r="AH278" s="160"/>
      <c r="AI278" s="175">
        <f t="shared" si="34"/>
        <v>45007</v>
      </c>
      <c r="AJ278" s="174"/>
      <c r="AK278" s="174"/>
      <c r="AL278" s="155"/>
      <c r="AM278" s="155"/>
      <c r="AN278" s="155"/>
      <c r="AO278" s="155"/>
      <c r="AP278" s="155"/>
      <c r="AQ278" s="155"/>
      <c r="AR278" s="155"/>
      <c r="AS278" s="155"/>
      <c r="AT278" s="203">
        <f t="shared" si="31"/>
        <v>2046127</v>
      </c>
      <c r="AU278" s="203">
        <f t="shared" si="32"/>
        <v>218646</v>
      </c>
      <c r="AV278" s="203">
        <f t="shared" si="33"/>
        <v>821399</v>
      </c>
    </row>
    <row r="279" spans="1:48" customFormat="1" ht="15" x14ac:dyDescent="0.25">
      <c r="A279" s="189">
        <v>800038024</v>
      </c>
      <c r="B279" s="192" t="s">
        <v>463</v>
      </c>
      <c r="C279" s="193">
        <v>44917</v>
      </c>
      <c r="D279" s="194">
        <v>44197</v>
      </c>
      <c r="E279" s="194">
        <v>44895</v>
      </c>
      <c r="F279" s="156">
        <v>856838597</v>
      </c>
      <c r="G279" s="157">
        <v>6644</v>
      </c>
      <c r="H279" s="157">
        <v>0</v>
      </c>
      <c r="I279" s="157">
        <v>0</v>
      </c>
      <c r="J279" s="158">
        <v>576296161</v>
      </c>
      <c r="K279" s="158">
        <v>0</v>
      </c>
      <c r="L279" s="158">
        <v>14018</v>
      </c>
      <c r="M279" s="158">
        <v>971923</v>
      </c>
      <c r="N279" s="158">
        <v>846491</v>
      </c>
      <c r="O279" s="158">
        <v>0</v>
      </c>
      <c r="P279" s="158">
        <v>0</v>
      </c>
      <c r="Q279" s="157">
        <v>47099300</v>
      </c>
      <c r="R279" s="158">
        <v>0</v>
      </c>
      <c r="S279" s="159">
        <v>134115739</v>
      </c>
      <c r="T279" s="158">
        <v>14152289</v>
      </c>
      <c r="U279" s="158">
        <v>0</v>
      </c>
      <c r="V279" s="158">
        <v>7921445</v>
      </c>
      <c r="W279" s="158">
        <v>75414587</v>
      </c>
      <c r="X279" s="155">
        <f t="shared" si="30"/>
        <v>0</v>
      </c>
      <c r="Y279" s="158">
        <v>0</v>
      </c>
      <c r="Z279" s="158">
        <v>0</v>
      </c>
      <c r="AA279" s="155">
        <v>0</v>
      </c>
      <c r="AB279" s="155">
        <f t="shared" si="29"/>
        <v>856838597</v>
      </c>
      <c r="AC279" s="167" t="s">
        <v>43</v>
      </c>
      <c r="AD279" s="162">
        <v>8379</v>
      </c>
      <c r="AE279" s="174" t="s">
        <v>124</v>
      </c>
      <c r="AF279" s="174">
        <v>2</v>
      </c>
      <c r="AG279" s="189" t="s">
        <v>71</v>
      </c>
      <c r="AH279" s="160"/>
      <c r="AI279" s="175">
        <f t="shared" si="34"/>
        <v>45007</v>
      </c>
      <c r="AJ279" s="174"/>
      <c r="AK279" s="174"/>
      <c r="AL279" s="155"/>
      <c r="AM279" s="155"/>
      <c r="AN279" s="155"/>
      <c r="AO279" s="155"/>
      <c r="AP279" s="155"/>
      <c r="AQ279" s="155"/>
      <c r="AR279" s="155"/>
      <c r="AS279" s="155"/>
      <c r="AT279" s="203">
        <f t="shared" si="31"/>
        <v>623402105</v>
      </c>
      <c r="AU279" s="203">
        <f t="shared" si="32"/>
        <v>1832432</v>
      </c>
      <c r="AV279" s="203">
        <f t="shared" si="33"/>
        <v>134115739</v>
      </c>
    </row>
    <row r="280" spans="1:48" customFormat="1" ht="15" x14ac:dyDescent="0.25">
      <c r="A280" s="189">
        <v>830095842</v>
      </c>
      <c r="B280" s="192" t="s">
        <v>105</v>
      </c>
      <c r="C280" s="193">
        <v>44916</v>
      </c>
      <c r="D280" s="194">
        <v>44166</v>
      </c>
      <c r="E280" s="194">
        <v>44895</v>
      </c>
      <c r="F280" s="156">
        <v>70431177</v>
      </c>
      <c r="G280" s="157">
        <v>17952</v>
      </c>
      <c r="H280" s="157">
        <v>0</v>
      </c>
      <c r="I280" s="157">
        <v>0</v>
      </c>
      <c r="J280" s="158">
        <v>487303</v>
      </c>
      <c r="K280" s="158">
        <v>0</v>
      </c>
      <c r="L280" s="158">
        <v>0</v>
      </c>
      <c r="M280" s="158">
        <v>0</v>
      </c>
      <c r="N280" s="158">
        <v>54504600</v>
      </c>
      <c r="O280" s="158">
        <v>0</v>
      </c>
      <c r="P280" s="158">
        <v>0</v>
      </c>
      <c r="Q280" s="157">
        <v>2588000</v>
      </c>
      <c r="R280" s="158">
        <v>0</v>
      </c>
      <c r="S280" s="159">
        <v>18400</v>
      </c>
      <c r="T280" s="158">
        <v>105200</v>
      </c>
      <c r="U280" s="158">
        <v>0</v>
      </c>
      <c r="V280" s="158">
        <v>7275600</v>
      </c>
      <c r="W280" s="158">
        <v>5434122</v>
      </c>
      <c r="X280" s="155">
        <f t="shared" si="30"/>
        <v>0</v>
      </c>
      <c r="Y280" s="158">
        <v>0</v>
      </c>
      <c r="Z280" s="158">
        <v>0</v>
      </c>
      <c r="AA280" s="155">
        <v>0</v>
      </c>
      <c r="AB280" s="155">
        <f t="shared" si="29"/>
        <v>70431177</v>
      </c>
      <c r="AC280" s="167" t="s">
        <v>19</v>
      </c>
      <c r="AD280" s="162">
        <v>8371</v>
      </c>
      <c r="AE280" s="174" t="s">
        <v>124</v>
      </c>
      <c r="AF280" s="174">
        <v>2</v>
      </c>
      <c r="AG280" s="189" t="s">
        <v>71</v>
      </c>
      <c r="AH280" s="160"/>
      <c r="AI280" s="175">
        <f t="shared" si="34"/>
        <v>45006</v>
      </c>
      <c r="AJ280" s="174"/>
      <c r="AK280" s="174"/>
      <c r="AL280" s="155"/>
      <c r="AM280" s="155"/>
      <c r="AN280" s="155"/>
      <c r="AO280" s="155"/>
      <c r="AP280" s="155"/>
      <c r="AQ280" s="155"/>
      <c r="AR280" s="155"/>
      <c r="AS280" s="155"/>
      <c r="AT280" s="203">
        <f t="shared" si="31"/>
        <v>3093255</v>
      </c>
      <c r="AU280" s="203">
        <f t="shared" si="32"/>
        <v>54504600</v>
      </c>
      <c r="AV280" s="203">
        <f t="shared" si="33"/>
        <v>18400</v>
      </c>
    </row>
    <row r="281" spans="1:48" customFormat="1" ht="15" x14ac:dyDescent="0.25">
      <c r="A281" s="189">
        <v>900261353</v>
      </c>
      <c r="B281" s="192" t="s">
        <v>464</v>
      </c>
      <c r="C281" s="193">
        <v>44916</v>
      </c>
      <c r="D281" s="194">
        <v>44682</v>
      </c>
      <c r="E281" s="194">
        <v>44895</v>
      </c>
      <c r="F281" s="156">
        <v>401611220</v>
      </c>
      <c r="G281" s="157">
        <v>0</v>
      </c>
      <c r="H281" s="157">
        <v>0</v>
      </c>
      <c r="I281" s="157">
        <v>0</v>
      </c>
      <c r="J281" s="158">
        <v>0</v>
      </c>
      <c r="K281" s="158">
        <v>0</v>
      </c>
      <c r="L281" s="158">
        <v>0</v>
      </c>
      <c r="M281" s="158">
        <v>0</v>
      </c>
      <c r="N281" s="158">
        <v>297826</v>
      </c>
      <c r="O281" s="158">
        <v>0</v>
      </c>
      <c r="P281" s="158">
        <v>0</v>
      </c>
      <c r="Q281" s="157">
        <v>291272079</v>
      </c>
      <c r="R281" s="158">
        <v>0</v>
      </c>
      <c r="S281" s="159">
        <v>1223082</v>
      </c>
      <c r="T281" s="158">
        <v>117800</v>
      </c>
      <c r="U281" s="158">
        <v>0</v>
      </c>
      <c r="V281" s="158">
        <v>108700433</v>
      </c>
      <c r="W281" s="158">
        <v>0</v>
      </c>
      <c r="X281" s="155">
        <f t="shared" si="30"/>
        <v>0</v>
      </c>
      <c r="Y281" s="158">
        <v>0</v>
      </c>
      <c r="Z281" s="158">
        <v>0</v>
      </c>
      <c r="AA281" s="155">
        <v>0</v>
      </c>
      <c r="AB281" s="155">
        <f t="shared" si="29"/>
        <v>401611220</v>
      </c>
      <c r="AC281" s="167" t="s">
        <v>19</v>
      </c>
      <c r="AD281" s="162">
        <v>8368</v>
      </c>
      <c r="AE281" s="174" t="s">
        <v>124</v>
      </c>
      <c r="AF281" s="174">
        <v>2</v>
      </c>
      <c r="AG281" s="189" t="s">
        <v>71</v>
      </c>
      <c r="AH281" s="160"/>
      <c r="AI281" s="175">
        <f t="shared" si="34"/>
        <v>45006</v>
      </c>
      <c r="AJ281" s="174"/>
      <c r="AK281" s="174"/>
      <c r="AL281" s="155"/>
      <c r="AM281" s="155"/>
      <c r="AN281" s="155"/>
      <c r="AO281" s="155"/>
      <c r="AP281" s="155"/>
      <c r="AQ281" s="155"/>
      <c r="AR281" s="155"/>
      <c r="AS281" s="155"/>
      <c r="AT281" s="203">
        <f t="shared" si="31"/>
        <v>291272079</v>
      </c>
      <c r="AU281" s="203">
        <f t="shared" si="32"/>
        <v>297826</v>
      </c>
      <c r="AV281" s="203">
        <f t="shared" si="33"/>
        <v>1223082</v>
      </c>
    </row>
    <row r="282" spans="1:48" customFormat="1" ht="15" x14ac:dyDescent="0.25">
      <c r="A282" s="189">
        <v>890399020</v>
      </c>
      <c r="B282" s="192" t="s">
        <v>465</v>
      </c>
      <c r="C282" s="193">
        <v>44915</v>
      </c>
      <c r="D282" s="194">
        <v>44440</v>
      </c>
      <c r="E282" s="194">
        <v>44895</v>
      </c>
      <c r="F282" s="156">
        <v>88244079</v>
      </c>
      <c r="G282" s="157">
        <v>0</v>
      </c>
      <c r="H282" s="157">
        <v>0</v>
      </c>
      <c r="I282" s="157">
        <v>0</v>
      </c>
      <c r="J282" s="158">
        <v>19047554</v>
      </c>
      <c r="K282" s="158">
        <v>0</v>
      </c>
      <c r="L282" s="158">
        <v>100000</v>
      </c>
      <c r="M282" s="158">
        <v>0</v>
      </c>
      <c r="N282" s="158">
        <v>1225802</v>
      </c>
      <c r="O282" s="158">
        <v>0</v>
      </c>
      <c r="P282" s="158">
        <v>0</v>
      </c>
      <c r="Q282" s="157">
        <v>34182310</v>
      </c>
      <c r="R282" s="158">
        <v>0</v>
      </c>
      <c r="S282" s="159">
        <v>30962477</v>
      </c>
      <c r="T282" s="158">
        <v>688680</v>
      </c>
      <c r="U282" s="158">
        <v>0</v>
      </c>
      <c r="V282" s="158">
        <v>0</v>
      </c>
      <c r="W282" s="158">
        <v>2037256</v>
      </c>
      <c r="X282" s="155">
        <f t="shared" si="30"/>
        <v>0</v>
      </c>
      <c r="Y282" s="158">
        <v>0</v>
      </c>
      <c r="Z282" s="158">
        <v>0</v>
      </c>
      <c r="AA282" s="155">
        <v>0</v>
      </c>
      <c r="AB282" s="155">
        <f t="shared" si="29"/>
        <v>88244079</v>
      </c>
      <c r="AC282" s="167" t="s">
        <v>19</v>
      </c>
      <c r="AD282" s="162">
        <v>8352</v>
      </c>
      <c r="AE282" s="174" t="s">
        <v>124</v>
      </c>
      <c r="AF282" s="174">
        <v>2</v>
      </c>
      <c r="AG282" s="189" t="s">
        <v>71</v>
      </c>
      <c r="AH282" s="160"/>
      <c r="AI282" s="175">
        <f t="shared" si="34"/>
        <v>45005</v>
      </c>
      <c r="AJ282" s="174"/>
      <c r="AK282" s="174"/>
      <c r="AL282" s="155"/>
      <c r="AM282" s="155"/>
      <c r="AN282" s="155"/>
      <c r="AO282" s="155"/>
      <c r="AP282" s="155"/>
      <c r="AQ282" s="155"/>
      <c r="AR282" s="155"/>
      <c r="AS282" s="155"/>
      <c r="AT282" s="203">
        <f t="shared" si="31"/>
        <v>53229864</v>
      </c>
      <c r="AU282" s="203">
        <f t="shared" si="32"/>
        <v>1325802</v>
      </c>
      <c r="AV282" s="203">
        <f t="shared" si="33"/>
        <v>30962477</v>
      </c>
    </row>
    <row r="283" spans="1:48" customFormat="1" ht="15" x14ac:dyDescent="0.25">
      <c r="A283" s="189">
        <v>804016365</v>
      </c>
      <c r="B283" s="192" t="s">
        <v>168</v>
      </c>
      <c r="C283" s="193">
        <v>44915</v>
      </c>
      <c r="D283" s="194">
        <v>44197</v>
      </c>
      <c r="E283" s="194">
        <v>44895</v>
      </c>
      <c r="F283" s="156">
        <v>22203673</v>
      </c>
      <c r="G283" s="157">
        <v>0</v>
      </c>
      <c r="H283" s="157">
        <v>0</v>
      </c>
      <c r="I283" s="157">
        <v>0</v>
      </c>
      <c r="J283" s="158">
        <v>8742061</v>
      </c>
      <c r="K283" s="158">
        <v>0</v>
      </c>
      <c r="L283" s="158">
        <v>0</v>
      </c>
      <c r="M283" s="158">
        <v>3500</v>
      </c>
      <c r="N283" s="158">
        <v>701700</v>
      </c>
      <c r="O283" s="158">
        <v>0</v>
      </c>
      <c r="P283" s="158">
        <v>0</v>
      </c>
      <c r="Q283" s="157">
        <v>101000</v>
      </c>
      <c r="R283" s="158">
        <v>0</v>
      </c>
      <c r="S283" s="159">
        <v>991889</v>
      </c>
      <c r="T283" s="158">
        <v>546580</v>
      </c>
      <c r="U283" s="158">
        <v>0</v>
      </c>
      <c r="V283" s="158">
        <v>1174972</v>
      </c>
      <c r="W283" s="158">
        <v>9941971</v>
      </c>
      <c r="X283" s="155">
        <f t="shared" si="30"/>
        <v>0</v>
      </c>
      <c r="Y283" s="158">
        <v>0</v>
      </c>
      <c r="Z283" s="158">
        <v>0</v>
      </c>
      <c r="AA283" s="155">
        <v>0</v>
      </c>
      <c r="AB283" s="155">
        <f t="shared" si="29"/>
        <v>22203673</v>
      </c>
      <c r="AC283" s="167" t="s">
        <v>56</v>
      </c>
      <c r="AD283" s="162">
        <v>8344</v>
      </c>
      <c r="AE283" s="174" t="s">
        <v>124</v>
      </c>
      <c r="AF283" s="174">
        <v>2</v>
      </c>
      <c r="AG283" s="189" t="s">
        <v>71</v>
      </c>
      <c r="AH283" s="160"/>
      <c r="AI283" s="175">
        <f t="shared" si="34"/>
        <v>45005</v>
      </c>
      <c r="AJ283" s="174"/>
      <c r="AK283" s="174"/>
      <c r="AL283" s="155"/>
      <c r="AM283" s="155"/>
      <c r="AN283" s="155"/>
      <c r="AO283" s="155"/>
      <c r="AP283" s="155"/>
      <c r="AQ283" s="155"/>
      <c r="AR283" s="155"/>
      <c r="AS283" s="155"/>
      <c r="AT283" s="203">
        <f t="shared" si="31"/>
        <v>8843061</v>
      </c>
      <c r="AU283" s="203">
        <f t="shared" si="32"/>
        <v>705200</v>
      </c>
      <c r="AV283" s="203">
        <f t="shared" si="33"/>
        <v>991889</v>
      </c>
    </row>
    <row r="284" spans="1:48" customFormat="1" ht="15" x14ac:dyDescent="0.25">
      <c r="A284" s="189">
        <v>830053755</v>
      </c>
      <c r="B284" s="192" t="s">
        <v>466</v>
      </c>
      <c r="C284" s="193">
        <v>44914</v>
      </c>
      <c r="D284" s="194">
        <v>42979</v>
      </c>
      <c r="E284" s="194">
        <v>44895</v>
      </c>
      <c r="F284" s="156">
        <v>1099215364</v>
      </c>
      <c r="G284" s="157">
        <v>4034829</v>
      </c>
      <c r="H284" s="157">
        <v>0</v>
      </c>
      <c r="I284" s="157">
        <v>0</v>
      </c>
      <c r="J284" s="158">
        <v>294390099</v>
      </c>
      <c r="K284" s="158">
        <v>0</v>
      </c>
      <c r="L284" s="158">
        <v>36605457</v>
      </c>
      <c r="M284" s="158">
        <v>40567925</v>
      </c>
      <c r="N284" s="158">
        <v>0</v>
      </c>
      <c r="O284" s="158">
        <v>0</v>
      </c>
      <c r="P284" s="158">
        <v>0</v>
      </c>
      <c r="Q284" s="157">
        <v>263311822</v>
      </c>
      <c r="R284" s="158">
        <v>0</v>
      </c>
      <c r="S284" s="159">
        <v>3191850</v>
      </c>
      <c r="T284" s="158">
        <v>35624594</v>
      </c>
      <c r="U284" s="158">
        <v>0</v>
      </c>
      <c r="V284" s="158">
        <v>92912934</v>
      </c>
      <c r="W284" s="158">
        <v>328575854</v>
      </c>
      <c r="X284" s="155">
        <f t="shared" si="30"/>
        <v>0</v>
      </c>
      <c r="Y284" s="158">
        <v>0</v>
      </c>
      <c r="Z284" s="158">
        <v>0</v>
      </c>
      <c r="AA284" s="155">
        <v>0</v>
      </c>
      <c r="AB284" s="155">
        <f t="shared" si="29"/>
        <v>1099215364</v>
      </c>
      <c r="AC284" s="167" t="s">
        <v>19</v>
      </c>
      <c r="AD284" s="162">
        <v>8339</v>
      </c>
      <c r="AE284" s="174" t="s">
        <v>124</v>
      </c>
      <c r="AF284" s="174">
        <v>2</v>
      </c>
      <c r="AG284" s="189" t="s">
        <v>71</v>
      </c>
      <c r="AH284" s="160"/>
      <c r="AI284" s="175">
        <f t="shared" si="34"/>
        <v>45004</v>
      </c>
      <c r="AJ284" s="174"/>
      <c r="AK284" s="174"/>
      <c r="AL284" s="155"/>
      <c r="AM284" s="155"/>
      <c r="AN284" s="155"/>
      <c r="AO284" s="155"/>
      <c r="AP284" s="155"/>
      <c r="AQ284" s="155"/>
      <c r="AR284" s="155"/>
      <c r="AS284" s="155"/>
      <c r="AT284" s="203">
        <f t="shared" si="31"/>
        <v>561736750</v>
      </c>
      <c r="AU284" s="203">
        <f t="shared" si="32"/>
        <v>77173382</v>
      </c>
      <c r="AV284" s="203">
        <f t="shared" si="33"/>
        <v>3191850</v>
      </c>
    </row>
    <row r="285" spans="1:48" customFormat="1" ht="15" x14ac:dyDescent="0.25">
      <c r="A285" s="189">
        <v>800099860</v>
      </c>
      <c r="B285" s="192" t="s">
        <v>167</v>
      </c>
      <c r="C285" s="193">
        <v>44914</v>
      </c>
      <c r="D285" s="194">
        <v>42125</v>
      </c>
      <c r="E285" s="194">
        <v>44895</v>
      </c>
      <c r="F285" s="156">
        <v>5422288487</v>
      </c>
      <c r="G285" s="157">
        <v>124851722</v>
      </c>
      <c r="H285" s="157">
        <v>0</v>
      </c>
      <c r="I285" s="157">
        <v>0</v>
      </c>
      <c r="J285" s="158">
        <v>2768746227</v>
      </c>
      <c r="K285" s="158">
        <v>0</v>
      </c>
      <c r="L285" s="158">
        <v>2887190</v>
      </c>
      <c r="M285" s="158">
        <v>1393308</v>
      </c>
      <c r="N285" s="158">
        <v>91523015</v>
      </c>
      <c r="O285" s="158">
        <v>0</v>
      </c>
      <c r="P285" s="158">
        <v>0</v>
      </c>
      <c r="Q285" s="157">
        <v>1327488500</v>
      </c>
      <c r="R285" s="158">
        <v>0</v>
      </c>
      <c r="S285" s="159">
        <v>882716666</v>
      </c>
      <c r="T285" s="158">
        <v>386414750</v>
      </c>
      <c r="U285" s="158">
        <v>0</v>
      </c>
      <c r="V285" s="158">
        <v>56970141</v>
      </c>
      <c r="W285" s="158">
        <v>-220703032</v>
      </c>
      <c r="X285" s="155">
        <f t="shared" si="30"/>
        <v>0</v>
      </c>
      <c r="Y285" s="158">
        <v>0</v>
      </c>
      <c r="Z285" s="158">
        <v>0</v>
      </c>
      <c r="AA285" s="155">
        <v>0</v>
      </c>
      <c r="AB285" s="155">
        <f t="shared" si="29"/>
        <v>5422288487</v>
      </c>
      <c r="AC285" s="167" t="s">
        <v>56</v>
      </c>
      <c r="AD285" s="162">
        <v>8331</v>
      </c>
      <c r="AE285" s="174" t="s">
        <v>124</v>
      </c>
      <c r="AF285" s="174">
        <v>2</v>
      </c>
      <c r="AG285" s="189" t="s">
        <v>71</v>
      </c>
      <c r="AH285" s="160"/>
      <c r="AI285" s="175">
        <f t="shared" si="34"/>
        <v>45004</v>
      </c>
      <c r="AJ285" s="174"/>
      <c r="AK285" s="174"/>
      <c r="AL285" s="155"/>
      <c r="AM285" s="155"/>
      <c r="AN285" s="155"/>
      <c r="AO285" s="155"/>
      <c r="AP285" s="155"/>
      <c r="AQ285" s="155"/>
      <c r="AR285" s="155"/>
      <c r="AS285" s="155"/>
      <c r="AT285" s="203">
        <f t="shared" si="31"/>
        <v>4221086449</v>
      </c>
      <c r="AU285" s="203">
        <f t="shared" si="32"/>
        <v>95803513</v>
      </c>
      <c r="AV285" s="203">
        <f t="shared" si="33"/>
        <v>882716666</v>
      </c>
    </row>
    <row r="286" spans="1:48" customFormat="1" ht="15" x14ac:dyDescent="0.25">
      <c r="A286" s="189">
        <v>891180117</v>
      </c>
      <c r="B286" s="192" t="s">
        <v>171</v>
      </c>
      <c r="C286" s="193">
        <v>44910</v>
      </c>
      <c r="D286" s="194">
        <v>44166</v>
      </c>
      <c r="E286" s="194">
        <v>44895</v>
      </c>
      <c r="F286" s="156">
        <v>157851469</v>
      </c>
      <c r="G286" s="157">
        <v>1984262</v>
      </c>
      <c r="H286" s="157">
        <v>0</v>
      </c>
      <c r="I286" s="157">
        <v>0</v>
      </c>
      <c r="J286" s="158">
        <v>25711847</v>
      </c>
      <c r="K286" s="158">
        <v>0</v>
      </c>
      <c r="L286" s="158">
        <v>0</v>
      </c>
      <c r="M286" s="158">
        <v>35328</v>
      </c>
      <c r="N286" s="158">
        <v>3021456</v>
      </c>
      <c r="O286" s="158">
        <v>0</v>
      </c>
      <c r="P286" s="158">
        <v>0</v>
      </c>
      <c r="Q286" s="157">
        <v>57851306</v>
      </c>
      <c r="R286" s="158">
        <v>0</v>
      </c>
      <c r="S286" s="159">
        <v>6657326</v>
      </c>
      <c r="T286" s="158">
        <v>35223078</v>
      </c>
      <c r="U286" s="158">
        <v>0</v>
      </c>
      <c r="V286" s="158">
        <v>15765600</v>
      </c>
      <c r="W286" s="158">
        <v>11601266</v>
      </c>
      <c r="X286" s="155">
        <f t="shared" si="30"/>
        <v>0</v>
      </c>
      <c r="Y286" s="158">
        <v>0</v>
      </c>
      <c r="Z286" s="158">
        <v>0</v>
      </c>
      <c r="AA286" s="155">
        <v>0</v>
      </c>
      <c r="AB286" s="155">
        <f t="shared" si="29"/>
        <v>157851469</v>
      </c>
      <c r="AC286" s="167" t="s">
        <v>56</v>
      </c>
      <c r="AD286" s="162">
        <v>8254</v>
      </c>
      <c r="AE286" s="174" t="s">
        <v>124</v>
      </c>
      <c r="AF286" s="174">
        <v>2</v>
      </c>
      <c r="AG286" s="189" t="s">
        <v>71</v>
      </c>
      <c r="AH286" s="160"/>
      <c r="AI286" s="175">
        <f t="shared" si="34"/>
        <v>45000</v>
      </c>
      <c r="AJ286" s="174"/>
      <c r="AK286" s="174"/>
      <c r="AL286" s="155"/>
      <c r="AM286" s="155"/>
      <c r="AN286" s="155"/>
      <c r="AO286" s="155"/>
      <c r="AP286" s="155"/>
      <c r="AQ286" s="155"/>
      <c r="AR286" s="155"/>
      <c r="AS286" s="155"/>
      <c r="AT286" s="203">
        <f t="shared" si="31"/>
        <v>85547415</v>
      </c>
      <c r="AU286" s="203">
        <f t="shared" si="32"/>
        <v>3056784</v>
      </c>
      <c r="AV286" s="203">
        <f t="shared" si="33"/>
        <v>6657326</v>
      </c>
    </row>
    <row r="287" spans="1:48" customFormat="1" ht="15" x14ac:dyDescent="0.25">
      <c r="A287" s="189">
        <v>891180113</v>
      </c>
      <c r="B287" s="192" t="s">
        <v>169</v>
      </c>
      <c r="C287" s="193">
        <v>44910</v>
      </c>
      <c r="D287" s="194">
        <v>44228</v>
      </c>
      <c r="E287" s="194">
        <v>44895</v>
      </c>
      <c r="F287" s="156">
        <v>22025240</v>
      </c>
      <c r="G287" s="157">
        <v>0</v>
      </c>
      <c r="H287" s="157">
        <v>0</v>
      </c>
      <c r="I287" s="157">
        <v>0</v>
      </c>
      <c r="J287" s="158">
        <v>1273167</v>
      </c>
      <c r="K287" s="158">
        <v>0</v>
      </c>
      <c r="L287" s="158">
        <v>0</v>
      </c>
      <c r="M287" s="158">
        <v>2400</v>
      </c>
      <c r="N287" s="158">
        <v>5063561</v>
      </c>
      <c r="O287" s="158">
        <v>0</v>
      </c>
      <c r="P287" s="158">
        <v>0</v>
      </c>
      <c r="Q287" s="157">
        <v>0</v>
      </c>
      <c r="R287" s="158">
        <v>0</v>
      </c>
      <c r="S287" s="159">
        <v>7899350</v>
      </c>
      <c r="T287" s="158">
        <v>0</v>
      </c>
      <c r="U287" s="158">
        <v>0</v>
      </c>
      <c r="V287" s="158">
        <v>0</v>
      </c>
      <c r="W287" s="158">
        <v>7786762</v>
      </c>
      <c r="X287" s="155">
        <f t="shared" si="30"/>
        <v>0</v>
      </c>
      <c r="Y287" s="158">
        <v>0</v>
      </c>
      <c r="Z287" s="158">
        <v>0</v>
      </c>
      <c r="AA287" s="155">
        <v>0</v>
      </c>
      <c r="AB287" s="155">
        <f t="shared" si="29"/>
        <v>22025240</v>
      </c>
      <c r="AC287" s="167" t="s">
        <v>56</v>
      </c>
      <c r="AD287" s="162">
        <v>8251</v>
      </c>
      <c r="AE287" s="174" t="s">
        <v>124</v>
      </c>
      <c r="AF287" s="174">
        <v>2</v>
      </c>
      <c r="AG287" s="189" t="s">
        <v>71</v>
      </c>
      <c r="AH287" s="160"/>
      <c r="AI287" s="175">
        <f t="shared" si="34"/>
        <v>45000</v>
      </c>
      <c r="AJ287" s="174"/>
      <c r="AK287" s="174"/>
      <c r="AL287" s="155"/>
      <c r="AM287" s="155"/>
      <c r="AN287" s="155"/>
      <c r="AO287" s="155"/>
      <c r="AP287" s="155"/>
      <c r="AQ287" s="155"/>
      <c r="AR287" s="155"/>
      <c r="AS287" s="155"/>
      <c r="AT287" s="203">
        <f t="shared" si="31"/>
        <v>1273167</v>
      </c>
      <c r="AU287" s="203">
        <f t="shared" si="32"/>
        <v>5065961</v>
      </c>
      <c r="AV287" s="203">
        <f t="shared" si="33"/>
        <v>7899350</v>
      </c>
    </row>
    <row r="288" spans="1:48" customFormat="1" ht="15" x14ac:dyDescent="0.25">
      <c r="A288" s="189">
        <v>900006037</v>
      </c>
      <c r="B288" s="192" t="s">
        <v>111</v>
      </c>
      <c r="C288" s="193">
        <v>44909</v>
      </c>
      <c r="D288" s="194">
        <v>44228</v>
      </c>
      <c r="E288" s="194">
        <v>44895</v>
      </c>
      <c r="F288" s="156">
        <v>988271039</v>
      </c>
      <c r="G288" s="157">
        <v>4617100</v>
      </c>
      <c r="H288" s="157">
        <v>0</v>
      </c>
      <c r="I288" s="157">
        <v>0</v>
      </c>
      <c r="J288" s="158">
        <v>98965299</v>
      </c>
      <c r="K288" s="158">
        <v>18939265</v>
      </c>
      <c r="L288" s="158">
        <v>471594</v>
      </c>
      <c r="M288" s="158">
        <v>18766084</v>
      </c>
      <c r="N288" s="158">
        <v>4070300</v>
      </c>
      <c r="O288" s="158">
        <v>0</v>
      </c>
      <c r="P288" s="158">
        <v>0</v>
      </c>
      <c r="Q288" s="157">
        <v>634773607</v>
      </c>
      <c r="R288" s="158">
        <v>0</v>
      </c>
      <c r="S288" s="159">
        <v>66094046</v>
      </c>
      <c r="T288" s="158">
        <v>112253824</v>
      </c>
      <c r="U288" s="158">
        <v>0</v>
      </c>
      <c r="V288" s="158">
        <v>165451</v>
      </c>
      <c r="W288" s="158">
        <v>29154469</v>
      </c>
      <c r="X288" s="155">
        <f t="shared" si="30"/>
        <v>0</v>
      </c>
      <c r="Y288" s="158">
        <v>0</v>
      </c>
      <c r="Z288" s="158">
        <v>0</v>
      </c>
      <c r="AA288" s="155">
        <v>0</v>
      </c>
      <c r="AB288" s="155">
        <f t="shared" si="29"/>
        <v>988271039</v>
      </c>
      <c r="AC288" s="167" t="s">
        <v>43</v>
      </c>
      <c r="AD288" s="162">
        <v>8240</v>
      </c>
      <c r="AE288" s="174" t="s">
        <v>124</v>
      </c>
      <c r="AF288" s="174">
        <v>2</v>
      </c>
      <c r="AG288" s="189" t="s">
        <v>71</v>
      </c>
      <c r="AH288" s="160"/>
      <c r="AI288" s="175">
        <f t="shared" si="34"/>
        <v>44999</v>
      </c>
      <c r="AJ288" s="174"/>
      <c r="AK288" s="174"/>
      <c r="AL288" s="155"/>
      <c r="AM288" s="155"/>
      <c r="AN288" s="155"/>
      <c r="AO288" s="155"/>
      <c r="AP288" s="155"/>
      <c r="AQ288" s="155"/>
      <c r="AR288" s="155"/>
      <c r="AS288" s="155"/>
      <c r="AT288" s="203">
        <f t="shared" si="31"/>
        <v>738356006</v>
      </c>
      <c r="AU288" s="203">
        <f t="shared" si="32"/>
        <v>42247243</v>
      </c>
      <c r="AV288" s="203">
        <f t="shared" si="33"/>
        <v>66094046</v>
      </c>
    </row>
    <row r="289" spans="1:48" customFormat="1" ht="15" x14ac:dyDescent="0.25">
      <c r="A289" s="189">
        <v>890985603</v>
      </c>
      <c r="B289" s="192" t="s">
        <v>467</v>
      </c>
      <c r="C289" s="193">
        <v>44909</v>
      </c>
      <c r="D289" s="194">
        <v>44287</v>
      </c>
      <c r="E289" s="194">
        <v>44895</v>
      </c>
      <c r="F289" s="156">
        <v>19716527</v>
      </c>
      <c r="G289" s="157">
        <v>0</v>
      </c>
      <c r="H289" s="157">
        <v>0</v>
      </c>
      <c r="I289" s="157">
        <v>0</v>
      </c>
      <c r="J289" s="158">
        <v>650556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0</v>
      </c>
      <c r="Q289" s="157">
        <v>0</v>
      </c>
      <c r="R289" s="158">
        <v>0</v>
      </c>
      <c r="S289" s="159">
        <v>5707353</v>
      </c>
      <c r="T289" s="158">
        <v>2178780</v>
      </c>
      <c r="U289" s="158">
        <v>0</v>
      </c>
      <c r="V289" s="158">
        <v>623880</v>
      </c>
      <c r="W289" s="158">
        <v>10555958</v>
      </c>
      <c r="X289" s="155">
        <f t="shared" si="30"/>
        <v>0</v>
      </c>
      <c r="Y289" s="158">
        <v>0</v>
      </c>
      <c r="Z289" s="158">
        <v>0</v>
      </c>
      <c r="AA289" s="155">
        <v>0</v>
      </c>
      <c r="AB289" s="155">
        <f t="shared" si="29"/>
        <v>19716527</v>
      </c>
      <c r="AC289" s="167" t="s">
        <v>56</v>
      </c>
      <c r="AD289" s="162">
        <v>8234</v>
      </c>
      <c r="AE289" s="174" t="s">
        <v>124</v>
      </c>
      <c r="AF289" s="174">
        <v>2</v>
      </c>
      <c r="AG289" s="189" t="s">
        <v>71</v>
      </c>
      <c r="AH289" s="160"/>
      <c r="AI289" s="175">
        <f t="shared" si="34"/>
        <v>44999</v>
      </c>
      <c r="AJ289" s="174"/>
      <c r="AK289" s="174"/>
      <c r="AL289" s="155"/>
      <c r="AM289" s="155"/>
      <c r="AN289" s="155"/>
      <c r="AO289" s="155"/>
      <c r="AP289" s="155"/>
      <c r="AQ289" s="155"/>
      <c r="AR289" s="155"/>
      <c r="AS289" s="155"/>
      <c r="AT289" s="203">
        <f t="shared" si="31"/>
        <v>650556</v>
      </c>
      <c r="AU289" s="203">
        <f t="shared" si="32"/>
        <v>0</v>
      </c>
      <c r="AV289" s="203">
        <f t="shared" si="33"/>
        <v>5707353</v>
      </c>
    </row>
    <row r="290" spans="1:48" customFormat="1" ht="15" x14ac:dyDescent="0.25">
      <c r="A290" s="189">
        <v>800215758</v>
      </c>
      <c r="B290" s="192" t="s">
        <v>165</v>
      </c>
      <c r="C290" s="193">
        <v>44909</v>
      </c>
      <c r="D290" s="194">
        <v>44166</v>
      </c>
      <c r="E290" s="194">
        <v>44895</v>
      </c>
      <c r="F290" s="156">
        <v>144924285</v>
      </c>
      <c r="G290" s="157">
        <v>0</v>
      </c>
      <c r="H290" s="157">
        <v>0</v>
      </c>
      <c r="I290" s="157">
        <v>0</v>
      </c>
      <c r="J290" s="158">
        <v>107243033</v>
      </c>
      <c r="K290" s="158">
        <v>0</v>
      </c>
      <c r="L290" s="158">
        <v>62918</v>
      </c>
      <c r="M290" s="158">
        <v>16934</v>
      </c>
      <c r="N290" s="158">
        <v>12488286</v>
      </c>
      <c r="O290" s="158">
        <v>0</v>
      </c>
      <c r="P290" s="158">
        <v>0</v>
      </c>
      <c r="Q290" s="157">
        <v>3025771</v>
      </c>
      <c r="R290" s="158">
        <v>0</v>
      </c>
      <c r="S290" s="159">
        <v>5834333</v>
      </c>
      <c r="T290" s="158">
        <v>292305</v>
      </c>
      <c r="U290" s="158">
        <v>0</v>
      </c>
      <c r="V290" s="158">
        <v>4709449</v>
      </c>
      <c r="W290" s="158">
        <v>11251256</v>
      </c>
      <c r="X290" s="155">
        <f t="shared" si="30"/>
        <v>0</v>
      </c>
      <c r="Y290" s="158">
        <v>0</v>
      </c>
      <c r="Z290" s="158">
        <v>0</v>
      </c>
      <c r="AA290" s="155">
        <v>0</v>
      </c>
      <c r="AB290" s="155">
        <f t="shared" si="29"/>
        <v>144924285</v>
      </c>
      <c r="AC290" s="167" t="s">
        <v>19</v>
      </c>
      <c r="AD290" s="162">
        <v>8229</v>
      </c>
      <c r="AE290" s="174" t="s">
        <v>124</v>
      </c>
      <c r="AF290" s="174">
        <v>2</v>
      </c>
      <c r="AG290" s="189" t="s">
        <v>71</v>
      </c>
      <c r="AH290" s="160"/>
      <c r="AI290" s="175">
        <f t="shared" si="34"/>
        <v>44999</v>
      </c>
      <c r="AJ290" s="174"/>
      <c r="AK290" s="174"/>
      <c r="AL290" s="155"/>
      <c r="AM290" s="155"/>
      <c r="AN290" s="155"/>
      <c r="AO290" s="155"/>
      <c r="AP290" s="155"/>
      <c r="AQ290" s="155"/>
      <c r="AR290" s="155"/>
      <c r="AS290" s="155"/>
      <c r="AT290" s="203">
        <f t="shared" si="31"/>
        <v>110268804</v>
      </c>
      <c r="AU290" s="203">
        <f t="shared" si="32"/>
        <v>12568138</v>
      </c>
      <c r="AV290" s="203">
        <f t="shared" si="33"/>
        <v>5834333</v>
      </c>
    </row>
    <row r="291" spans="1:48" customFormat="1" ht="15" x14ac:dyDescent="0.25">
      <c r="A291" s="189">
        <v>800152970</v>
      </c>
      <c r="B291" s="192" t="s">
        <v>468</v>
      </c>
      <c r="C291" s="193">
        <v>44909</v>
      </c>
      <c r="D291" s="194">
        <v>41944</v>
      </c>
      <c r="E291" s="194">
        <v>44895</v>
      </c>
      <c r="F291" s="156">
        <v>55816526</v>
      </c>
      <c r="G291" s="157">
        <v>123761</v>
      </c>
      <c r="H291" s="157">
        <v>0</v>
      </c>
      <c r="I291" s="157">
        <v>0</v>
      </c>
      <c r="J291" s="158">
        <v>13088175</v>
      </c>
      <c r="K291" s="158">
        <v>0</v>
      </c>
      <c r="L291" s="158">
        <v>0</v>
      </c>
      <c r="M291" s="158">
        <v>0</v>
      </c>
      <c r="N291" s="158">
        <v>498846</v>
      </c>
      <c r="O291" s="158">
        <v>0</v>
      </c>
      <c r="P291" s="158">
        <v>0</v>
      </c>
      <c r="Q291" s="157">
        <v>4355352</v>
      </c>
      <c r="R291" s="158">
        <v>3894386</v>
      </c>
      <c r="S291" s="159">
        <v>2316169</v>
      </c>
      <c r="T291" s="158">
        <v>10452831</v>
      </c>
      <c r="U291" s="158">
        <v>2453757</v>
      </c>
      <c r="V291" s="158">
        <v>8521429</v>
      </c>
      <c r="W291" s="158">
        <v>10111820</v>
      </c>
      <c r="X291" s="155">
        <f t="shared" si="30"/>
        <v>0</v>
      </c>
      <c r="Y291" s="158">
        <v>0</v>
      </c>
      <c r="Z291" s="158">
        <v>0</v>
      </c>
      <c r="AA291" s="155">
        <v>0</v>
      </c>
      <c r="AB291" s="155">
        <f t="shared" ref="AB291:AB330" si="35">+F291-AA291</f>
        <v>55816526</v>
      </c>
      <c r="AC291" s="167" t="s">
        <v>56</v>
      </c>
      <c r="AD291" s="162">
        <v>8224</v>
      </c>
      <c r="AE291" s="174" t="s">
        <v>124</v>
      </c>
      <c r="AF291" s="174">
        <v>2</v>
      </c>
      <c r="AG291" s="189" t="s">
        <v>71</v>
      </c>
      <c r="AH291" s="160"/>
      <c r="AI291" s="175">
        <f t="shared" si="34"/>
        <v>44999</v>
      </c>
      <c r="AJ291" s="174"/>
      <c r="AK291" s="174"/>
      <c r="AL291" s="155"/>
      <c r="AM291" s="155"/>
      <c r="AN291" s="155"/>
      <c r="AO291" s="155"/>
      <c r="AP291" s="155"/>
      <c r="AQ291" s="155"/>
      <c r="AR291" s="155"/>
      <c r="AS291" s="155"/>
      <c r="AT291" s="203">
        <f t="shared" si="31"/>
        <v>17567288</v>
      </c>
      <c r="AU291" s="203">
        <f t="shared" si="32"/>
        <v>498846</v>
      </c>
      <c r="AV291" s="203">
        <f t="shared" si="33"/>
        <v>2316169</v>
      </c>
    </row>
    <row r="292" spans="1:48" customFormat="1" ht="15" x14ac:dyDescent="0.25">
      <c r="A292" s="189">
        <v>892000401</v>
      </c>
      <c r="B292" s="192" t="s">
        <v>469</v>
      </c>
      <c r="C292" s="193">
        <v>44909</v>
      </c>
      <c r="D292" s="194">
        <v>43922</v>
      </c>
      <c r="E292" s="194">
        <v>44895</v>
      </c>
      <c r="F292" s="156">
        <v>1428295077</v>
      </c>
      <c r="G292" s="157">
        <v>1783498</v>
      </c>
      <c r="H292" s="157">
        <v>0</v>
      </c>
      <c r="I292" s="157">
        <v>0</v>
      </c>
      <c r="J292" s="158">
        <v>691688023</v>
      </c>
      <c r="K292" s="158">
        <v>0</v>
      </c>
      <c r="L292" s="158">
        <v>205871</v>
      </c>
      <c r="M292" s="158">
        <v>20351660</v>
      </c>
      <c r="N292" s="158">
        <v>3389192</v>
      </c>
      <c r="O292" s="158">
        <v>0</v>
      </c>
      <c r="P292" s="158">
        <v>0</v>
      </c>
      <c r="Q292" s="157">
        <v>126524244</v>
      </c>
      <c r="R292" s="158">
        <v>0</v>
      </c>
      <c r="S292" s="159">
        <v>331191332</v>
      </c>
      <c r="T292" s="158">
        <v>166762897</v>
      </c>
      <c r="U292" s="158">
        <v>0</v>
      </c>
      <c r="V292" s="158">
        <v>7391634</v>
      </c>
      <c r="W292" s="158">
        <v>79006726</v>
      </c>
      <c r="X292" s="155">
        <f t="shared" ref="X292:X350" si="36">+F292-SUM(G292:W292)</f>
        <v>0</v>
      </c>
      <c r="Y292" s="158">
        <v>0</v>
      </c>
      <c r="Z292" s="158">
        <v>0</v>
      </c>
      <c r="AA292" s="155">
        <v>0</v>
      </c>
      <c r="AB292" s="155">
        <f t="shared" si="35"/>
        <v>1428295077</v>
      </c>
      <c r="AC292" s="167" t="s">
        <v>19</v>
      </c>
      <c r="AD292" s="162">
        <v>8219</v>
      </c>
      <c r="AE292" s="174" t="s">
        <v>124</v>
      </c>
      <c r="AF292" s="174">
        <v>2</v>
      </c>
      <c r="AG292" s="189" t="s">
        <v>71</v>
      </c>
      <c r="AH292" s="160"/>
      <c r="AI292" s="175">
        <f t="shared" si="34"/>
        <v>44999</v>
      </c>
      <c r="AJ292" s="174"/>
      <c r="AK292" s="174"/>
      <c r="AL292" s="155"/>
      <c r="AM292" s="155"/>
      <c r="AN292" s="155"/>
      <c r="AO292" s="155"/>
      <c r="AP292" s="155"/>
      <c r="AQ292" s="155"/>
      <c r="AR292" s="155"/>
      <c r="AS292" s="155"/>
      <c r="AT292" s="203">
        <f t="shared" si="31"/>
        <v>819995765</v>
      </c>
      <c r="AU292" s="203">
        <f t="shared" si="32"/>
        <v>23946723</v>
      </c>
      <c r="AV292" s="203">
        <f t="shared" si="33"/>
        <v>331191332</v>
      </c>
    </row>
    <row r="293" spans="1:48" customFormat="1" ht="15" x14ac:dyDescent="0.25">
      <c r="A293" s="189">
        <v>900215983</v>
      </c>
      <c r="B293" s="192" t="s">
        <v>470</v>
      </c>
      <c r="C293" s="193">
        <v>44908</v>
      </c>
      <c r="D293" s="194">
        <v>44774</v>
      </c>
      <c r="E293" s="194">
        <v>44895</v>
      </c>
      <c r="F293" s="156">
        <v>28352533</v>
      </c>
      <c r="G293" s="157">
        <v>0</v>
      </c>
      <c r="H293" s="157">
        <v>0</v>
      </c>
      <c r="I293" s="157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0</v>
      </c>
      <c r="Q293" s="157">
        <v>14825168</v>
      </c>
      <c r="R293" s="158">
        <v>0</v>
      </c>
      <c r="S293" s="159">
        <v>0</v>
      </c>
      <c r="T293" s="158">
        <v>13527365</v>
      </c>
      <c r="U293" s="158">
        <v>0</v>
      </c>
      <c r="V293" s="158">
        <v>0</v>
      </c>
      <c r="W293" s="158">
        <v>0</v>
      </c>
      <c r="X293" s="155">
        <f t="shared" si="36"/>
        <v>0</v>
      </c>
      <c r="Y293" s="158">
        <v>0</v>
      </c>
      <c r="Z293" s="158">
        <v>0</v>
      </c>
      <c r="AA293" s="155">
        <v>0</v>
      </c>
      <c r="AB293" s="155">
        <f t="shared" si="35"/>
        <v>28352533</v>
      </c>
      <c r="AC293" s="167" t="s">
        <v>19</v>
      </c>
      <c r="AD293" s="162">
        <v>8209</v>
      </c>
      <c r="AE293" s="174" t="s">
        <v>124</v>
      </c>
      <c r="AF293" s="174">
        <v>2</v>
      </c>
      <c r="AG293" s="189" t="s">
        <v>71</v>
      </c>
      <c r="AH293" s="160"/>
      <c r="AI293" s="175">
        <f t="shared" si="34"/>
        <v>44998</v>
      </c>
      <c r="AJ293" s="174"/>
      <c r="AK293" s="174"/>
      <c r="AL293" s="155"/>
      <c r="AM293" s="155"/>
      <c r="AN293" s="155"/>
      <c r="AO293" s="155"/>
      <c r="AP293" s="155"/>
      <c r="AQ293" s="155"/>
      <c r="AR293" s="155"/>
      <c r="AS293" s="155"/>
      <c r="AT293" s="203">
        <f t="shared" si="31"/>
        <v>14825168</v>
      </c>
      <c r="AU293" s="203">
        <f t="shared" si="32"/>
        <v>0</v>
      </c>
      <c r="AV293" s="203">
        <f t="shared" si="33"/>
        <v>0</v>
      </c>
    </row>
    <row r="294" spans="1:48" customFormat="1" ht="15" x14ac:dyDescent="0.25">
      <c r="A294" s="189">
        <v>900267104</v>
      </c>
      <c r="B294" s="192" t="s">
        <v>471</v>
      </c>
      <c r="C294" s="193">
        <v>44908</v>
      </c>
      <c r="D294" s="194">
        <v>44440</v>
      </c>
      <c r="E294" s="194">
        <v>44895</v>
      </c>
      <c r="F294" s="156">
        <v>31024459</v>
      </c>
      <c r="G294" s="157">
        <v>0</v>
      </c>
      <c r="H294" s="157">
        <v>0</v>
      </c>
      <c r="I294" s="157">
        <v>0</v>
      </c>
      <c r="J294" s="158">
        <v>9965138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0</v>
      </c>
      <c r="Q294" s="157">
        <v>1933511</v>
      </c>
      <c r="R294" s="158">
        <v>0</v>
      </c>
      <c r="S294" s="159">
        <v>9342059</v>
      </c>
      <c r="T294" s="158">
        <v>937819</v>
      </c>
      <c r="U294" s="158">
        <v>0</v>
      </c>
      <c r="V294" s="158">
        <v>100050</v>
      </c>
      <c r="W294" s="158">
        <v>8745882</v>
      </c>
      <c r="X294" s="155">
        <f t="shared" si="36"/>
        <v>0</v>
      </c>
      <c r="Y294" s="158">
        <v>0</v>
      </c>
      <c r="Z294" s="158">
        <v>0</v>
      </c>
      <c r="AA294" s="155">
        <v>0</v>
      </c>
      <c r="AB294" s="155">
        <f t="shared" si="35"/>
        <v>31024459</v>
      </c>
      <c r="AC294" s="167" t="s">
        <v>19</v>
      </c>
      <c r="AD294" s="162">
        <v>8207</v>
      </c>
      <c r="AE294" s="174" t="s">
        <v>124</v>
      </c>
      <c r="AF294" s="174">
        <v>2</v>
      </c>
      <c r="AG294" s="189" t="s">
        <v>71</v>
      </c>
      <c r="AH294" s="160"/>
      <c r="AI294" s="175">
        <f t="shared" si="34"/>
        <v>44998</v>
      </c>
      <c r="AJ294" s="174"/>
      <c r="AK294" s="174"/>
      <c r="AL294" s="155"/>
      <c r="AM294" s="155"/>
      <c r="AN294" s="155"/>
      <c r="AO294" s="155"/>
      <c r="AP294" s="155"/>
      <c r="AQ294" s="155"/>
      <c r="AR294" s="155"/>
      <c r="AS294" s="155"/>
      <c r="AT294" s="203">
        <f t="shared" si="31"/>
        <v>11898649</v>
      </c>
      <c r="AU294" s="203">
        <f t="shared" si="32"/>
        <v>0</v>
      </c>
      <c r="AV294" s="203">
        <f t="shared" si="33"/>
        <v>9342059</v>
      </c>
    </row>
    <row r="295" spans="1:48" customFormat="1" ht="15" x14ac:dyDescent="0.25">
      <c r="A295" s="189">
        <v>820002654</v>
      </c>
      <c r="B295" s="192" t="s">
        <v>472</v>
      </c>
      <c r="C295" s="193">
        <v>44908</v>
      </c>
      <c r="D295" s="194">
        <v>44075</v>
      </c>
      <c r="E295" s="194">
        <v>44895</v>
      </c>
      <c r="F295" s="156">
        <v>472147516</v>
      </c>
      <c r="G295" s="157">
        <v>17854</v>
      </c>
      <c r="H295" s="157">
        <v>0</v>
      </c>
      <c r="I295" s="157">
        <v>0</v>
      </c>
      <c r="J295" s="158">
        <v>27962377</v>
      </c>
      <c r="K295" s="158">
        <v>0</v>
      </c>
      <c r="L295" s="158">
        <v>5480056</v>
      </c>
      <c r="M295" s="158">
        <v>4454170</v>
      </c>
      <c r="N295" s="158">
        <v>0</v>
      </c>
      <c r="O295" s="158">
        <v>0</v>
      </c>
      <c r="P295" s="158">
        <v>0</v>
      </c>
      <c r="Q295" s="157">
        <v>5281156</v>
      </c>
      <c r="R295" s="158">
        <v>0</v>
      </c>
      <c r="S295" s="159">
        <v>14186908</v>
      </c>
      <c r="T295" s="158">
        <v>36201559</v>
      </c>
      <c r="U295" s="158">
        <v>0</v>
      </c>
      <c r="V295" s="158">
        <v>41466881</v>
      </c>
      <c r="W295" s="158">
        <v>337096555</v>
      </c>
      <c r="X295" s="155">
        <f t="shared" si="36"/>
        <v>0</v>
      </c>
      <c r="Y295" s="158">
        <v>0</v>
      </c>
      <c r="Z295" s="158">
        <v>0</v>
      </c>
      <c r="AA295" s="155">
        <v>0</v>
      </c>
      <c r="AB295" s="155">
        <f t="shared" si="35"/>
        <v>472147516</v>
      </c>
      <c r="AC295" s="167" t="s">
        <v>19</v>
      </c>
      <c r="AD295" s="162">
        <v>8201</v>
      </c>
      <c r="AE295" s="174" t="s">
        <v>124</v>
      </c>
      <c r="AF295" s="174">
        <v>2</v>
      </c>
      <c r="AG295" s="189" t="s">
        <v>71</v>
      </c>
      <c r="AH295" s="160"/>
      <c r="AI295" s="175">
        <f t="shared" si="34"/>
        <v>44998</v>
      </c>
      <c r="AJ295" s="174"/>
      <c r="AK295" s="174"/>
      <c r="AL295" s="155"/>
      <c r="AM295" s="155"/>
      <c r="AN295" s="155"/>
      <c r="AO295" s="155"/>
      <c r="AP295" s="155"/>
      <c r="AQ295" s="155"/>
      <c r="AR295" s="155"/>
      <c r="AS295" s="155"/>
      <c r="AT295" s="203">
        <f t="shared" si="31"/>
        <v>33261387</v>
      </c>
      <c r="AU295" s="203">
        <f t="shared" si="32"/>
        <v>9934226</v>
      </c>
      <c r="AV295" s="203">
        <f t="shared" si="33"/>
        <v>14186908</v>
      </c>
    </row>
    <row r="296" spans="1:48" customFormat="1" ht="15" x14ac:dyDescent="0.25">
      <c r="A296" s="189">
        <v>891855039</v>
      </c>
      <c r="B296" s="192" t="s">
        <v>142</v>
      </c>
      <c r="C296" s="193">
        <v>44908</v>
      </c>
      <c r="D296" s="194">
        <v>42767</v>
      </c>
      <c r="E296" s="194">
        <v>44895</v>
      </c>
      <c r="F296" s="156">
        <v>1041229848</v>
      </c>
      <c r="G296" s="157">
        <v>247005</v>
      </c>
      <c r="H296" s="157">
        <v>0</v>
      </c>
      <c r="I296" s="157">
        <v>0</v>
      </c>
      <c r="J296" s="158">
        <v>606155190</v>
      </c>
      <c r="K296" s="158">
        <v>52743</v>
      </c>
      <c r="L296" s="158">
        <v>1080205</v>
      </c>
      <c r="M296" s="158">
        <v>1577749</v>
      </c>
      <c r="N296" s="158">
        <v>19707528</v>
      </c>
      <c r="O296" s="158">
        <v>0</v>
      </c>
      <c r="P296" s="158">
        <v>0</v>
      </c>
      <c r="Q296" s="157">
        <v>136834324</v>
      </c>
      <c r="R296" s="158">
        <v>0</v>
      </c>
      <c r="S296" s="159">
        <v>147553863</v>
      </c>
      <c r="T296" s="158">
        <v>17857300</v>
      </c>
      <c r="U296" s="158">
        <v>0</v>
      </c>
      <c r="V296" s="158">
        <v>8542443</v>
      </c>
      <c r="W296" s="158">
        <v>101621498</v>
      </c>
      <c r="X296" s="155">
        <f t="shared" si="36"/>
        <v>0</v>
      </c>
      <c r="Y296" s="158">
        <v>0</v>
      </c>
      <c r="Z296" s="158">
        <v>0</v>
      </c>
      <c r="AA296" s="155">
        <v>0</v>
      </c>
      <c r="AB296" s="155">
        <f t="shared" si="35"/>
        <v>1041229848</v>
      </c>
      <c r="AC296" s="167" t="s">
        <v>56</v>
      </c>
      <c r="AD296" s="162">
        <v>8193</v>
      </c>
      <c r="AE296" s="174" t="s">
        <v>124</v>
      </c>
      <c r="AF296" s="174">
        <v>2</v>
      </c>
      <c r="AG296" s="189" t="s">
        <v>71</v>
      </c>
      <c r="AH296" s="160"/>
      <c r="AI296" s="175">
        <f t="shared" si="34"/>
        <v>44998</v>
      </c>
      <c r="AJ296" s="174"/>
      <c r="AK296" s="174"/>
      <c r="AL296" s="155"/>
      <c r="AM296" s="155"/>
      <c r="AN296" s="155"/>
      <c r="AO296" s="155"/>
      <c r="AP296" s="155"/>
      <c r="AQ296" s="155"/>
      <c r="AR296" s="155"/>
      <c r="AS296" s="155"/>
      <c r="AT296" s="203">
        <f t="shared" si="31"/>
        <v>743236519</v>
      </c>
      <c r="AU296" s="203">
        <f t="shared" si="32"/>
        <v>22418225</v>
      </c>
      <c r="AV296" s="203">
        <f t="shared" si="33"/>
        <v>147553863</v>
      </c>
    </row>
    <row r="297" spans="1:48" customFormat="1" ht="15" x14ac:dyDescent="0.25">
      <c r="A297" s="189">
        <v>900958564</v>
      </c>
      <c r="B297" s="192" t="s">
        <v>112</v>
      </c>
      <c r="C297" s="193">
        <v>44907</v>
      </c>
      <c r="D297" s="194">
        <v>42614</v>
      </c>
      <c r="E297" s="194">
        <v>44895</v>
      </c>
      <c r="F297" s="156">
        <v>5645817876</v>
      </c>
      <c r="G297" s="157">
        <v>327620565</v>
      </c>
      <c r="H297" s="157">
        <v>0</v>
      </c>
      <c r="I297" s="157">
        <v>0</v>
      </c>
      <c r="J297" s="158">
        <v>1739094300</v>
      </c>
      <c r="K297" s="158">
        <v>2333870</v>
      </c>
      <c r="L297" s="158">
        <v>23277932</v>
      </c>
      <c r="M297" s="158">
        <v>91002671</v>
      </c>
      <c r="N297" s="158">
        <v>7889694</v>
      </c>
      <c r="O297" s="158">
        <v>0</v>
      </c>
      <c r="P297" s="158">
        <v>0</v>
      </c>
      <c r="Q297" s="157">
        <v>491912931</v>
      </c>
      <c r="R297" s="158">
        <v>0</v>
      </c>
      <c r="S297" s="159">
        <v>484898943</v>
      </c>
      <c r="T297" s="158">
        <v>1840442467</v>
      </c>
      <c r="U297" s="158">
        <v>43801457</v>
      </c>
      <c r="V297" s="158">
        <v>139178981</v>
      </c>
      <c r="W297" s="158">
        <v>454364065</v>
      </c>
      <c r="X297" s="155">
        <f t="shared" si="36"/>
        <v>0</v>
      </c>
      <c r="Y297" s="158">
        <v>0</v>
      </c>
      <c r="Z297" s="158">
        <v>0</v>
      </c>
      <c r="AA297" s="155">
        <v>0</v>
      </c>
      <c r="AB297" s="155">
        <f t="shared" si="35"/>
        <v>5645817876</v>
      </c>
      <c r="AC297" s="167" t="s">
        <v>55</v>
      </c>
      <c r="AD297" s="162">
        <v>8188</v>
      </c>
      <c r="AE297" s="174" t="s">
        <v>124</v>
      </c>
      <c r="AF297" s="174">
        <v>2</v>
      </c>
      <c r="AG297" s="189" t="s">
        <v>71</v>
      </c>
      <c r="AH297" s="160"/>
      <c r="AI297" s="175">
        <f t="shared" si="34"/>
        <v>44997</v>
      </c>
      <c r="AJ297" s="174"/>
      <c r="AK297" s="174"/>
      <c r="AL297" s="155"/>
      <c r="AM297" s="155"/>
      <c r="AN297" s="155"/>
      <c r="AO297" s="155"/>
      <c r="AP297" s="155"/>
      <c r="AQ297" s="155"/>
      <c r="AR297" s="155"/>
      <c r="AS297" s="155"/>
      <c r="AT297" s="203">
        <f t="shared" si="31"/>
        <v>2558627796</v>
      </c>
      <c r="AU297" s="203">
        <f t="shared" si="32"/>
        <v>124504167</v>
      </c>
      <c r="AV297" s="203">
        <f t="shared" si="33"/>
        <v>484898943</v>
      </c>
    </row>
    <row r="298" spans="1:48" customFormat="1" ht="15" x14ac:dyDescent="0.25">
      <c r="A298" s="189">
        <v>900391619</v>
      </c>
      <c r="B298" s="192" t="s">
        <v>473</v>
      </c>
      <c r="C298" s="193">
        <v>44907</v>
      </c>
      <c r="D298" s="194">
        <v>44317</v>
      </c>
      <c r="E298" s="194">
        <v>44895</v>
      </c>
      <c r="F298" s="156">
        <v>216284027</v>
      </c>
      <c r="G298" s="157">
        <v>327412</v>
      </c>
      <c r="H298" s="157">
        <v>0</v>
      </c>
      <c r="I298" s="157">
        <v>0</v>
      </c>
      <c r="J298" s="158">
        <v>0</v>
      </c>
      <c r="K298" s="158">
        <v>0</v>
      </c>
      <c r="L298" s="158">
        <v>0</v>
      </c>
      <c r="M298" s="158">
        <v>0</v>
      </c>
      <c r="N298" s="158">
        <v>0</v>
      </c>
      <c r="O298" s="158">
        <v>0</v>
      </c>
      <c r="P298" s="158">
        <v>0</v>
      </c>
      <c r="Q298" s="157">
        <v>32445051</v>
      </c>
      <c r="R298" s="158">
        <v>0</v>
      </c>
      <c r="S298" s="159">
        <v>5073626</v>
      </c>
      <c r="T298" s="158">
        <v>31796445</v>
      </c>
      <c r="U298" s="158">
        <v>0</v>
      </c>
      <c r="V298" s="158">
        <v>114200305</v>
      </c>
      <c r="W298" s="158">
        <v>32441188</v>
      </c>
      <c r="X298" s="155">
        <f t="shared" si="36"/>
        <v>0</v>
      </c>
      <c r="Y298" s="158">
        <v>0</v>
      </c>
      <c r="Z298" s="158">
        <v>0</v>
      </c>
      <c r="AA298" s="155">
        <v>0</v>
      </c>
      <c r="AB298" s="155">
        <f t="shared" si="35"/>
        <v>216284027</v>
      </c>
      <c r="AC298" s="167" t="s">
        <v>19</v>
      </c>
      <c r="AD298" s="162">
        <v>8185</v>
      </c>
      <c r="AE298" s="174" t="s">
        <v>124</v>
      </c>
      <c r="AF298" s="174">
        <v>2</v>
      </c>
      <c r="AG298" s="189" t="s">
        <v>71</v>
      </c>
      <c r="AH298" s="160"/>
      <c r="AI298" s="175">
        <f t="shared" si="34"/>
        <v>44997</v>
      </c>
      <c r="AJ298" s="174"/>
      <c r="AK298" s="174"/>
      <c r="AL298" s="155"/>
      <c r="AM298" s="155"/>
      <c r="AN298" s="155"/>
      <c r="AO298" s="155"/>
      <c r="AP298" s="155"/>
      <c r="AQ298" s="155"/>
      <c r="AR298" s="155"/>
      <c r="AS298" s="155"/>
      <c r="AT298" s="203">
        <f t="shared" si="31"/>
        <v>32772463</v>
      </c>
      <c r="AU298" s="203">
        <f t="shared" si="32"/>
        <v>0</v>
      </c>
      <c r="AV298" s="203">
        <f t="shared" si="33"/>
        <v>5073626</v>
      </c>
    </row>
    <row r="299" spans="1:48" customFormat="1" ht="15" x14ac:dyDescent="0.25">
      <c r="A299" s="189">
        <v>832010436</v>
      </c>
      <c r="B299" s="192" t="s">
        <v>474</v>
      </c>
      <c r="C299" s="193">
        <v>44907</v>
      </c>
      <c r="D299" s="194">
        <v>43831</v>
      </c>
      <c r="E299" s="194">
        <v>44895</v>
      </c>
      <c r="F299" s="156">
        <v>3169878040</v>
      </c>
      <c r="G299" s="157">
        <v>1299411</v>
      </c>
      <c r="H299" s="157">
        <v>0</v>
      </c>
      <c r="I299" s="157">
        <v>0</v>
      </c>
      <c r="J299" s="158">
        <v>1107443045</v>
      </c>
      <c r="K299" s="158">
        <v>16000</v>
      </c>
      <c r="L299" s="158">
        <v>0</v>
      </c>
      <c r="M299" s="158">
        <v>2154508</v>
      </c>
      <c r="N299" s="158">
        <v>346881778</v>
      </c>
      <c r="O299" s="158">
        <v>0</v>
      </c>
      <c r="P299" s="158">
        <v>508563</v>
      </c>
      <c r="Q299" s="157">
        <v>266997614</v>
      </c>
      <c r="R299" s="158">
        <v>0</v>
      </c>
      <c r="S299" s="159">
        <v>435642782</v>
      </c>
      <c r="T299" s="158">
        <v>584258495</v>
      </c>
      <c r="U299" s="158">
        <v>78036647</v>
      </c>
      <c r="V299" s="158">
        <v>43488827</v>
      </c>
      <c r="W299" s="158">
        <v>303150370</v>
      </c>
      <c r="X299" s="155">
        <f t="shared" si="36"/>
        <v>0</v>
      </c>
      <c r="Y299" s="158">
        <v>0</v>
      </c>
      <c r="Z299" s="158">
        <v>0</v>
      </c>
      <c r="AA299" s="155">
        <v>0</v>
      </c>
      <c r="AB299" s="155">
        <f t="shared" si="35"/>
        <v>3169878040</v>
      </c>
      <c r="AC299" s="167" t="s">
        <v>43</v>
      </c>
      <c r="AD299" s="162">
        <v>8174</v>
      </c>
      <c r="AE299" s="174" t="s">
        <v>124</v>
      </c>
      <c r="AF299" s="174">
        <v>2</v>
      </c>
      <c r="AG299" s="189" t="s">
        <v>71</v>
      </c>
      <c r="AH299" s="160"/>
      <c r="AI299" s="175">
        <f t="shared" si="34"/>
        <v>44997</v>
      </c>
      <c r="AJ299" s="174"/>
      <c r="AK299" s="174"/>
      <c r="AL299" s="155"/>
      <c r="AM299" s="155"/>
      <c r="AN299" s="155"/>
      <c r="AO299" s="155"/>
      <c r="AP299" s="155"/>
      <c r="AQ299" s="155"/>
      <c r="AR299" s="155"/>
      <c r="AS299" s="155"/>
      <c r="AT299" s="203">
        <f t="shared" si="31"/>
        <v>1376248633</v>
      </c>
      <c r="AU299" s="203">
        <f t="shared" si="32"/>
        <v>349052286</v>
      </c>
      <c r="AV299" s="203">
        <f t="shared" si="33"/>
        <v>435642782</v>
      </c>
    </row>
    <row r="300" spans="1:48" customFormat="1" ht="15" x14ac:dyDescent="0.25">
      <c r="A300" s="189">
        <v>900341526</v>
      </c>
      <c r="B300" s="192" t="s">
        <v>263</v>
      </c>
      <c r="C300" s="193">
        <v>44907</v>
      </c>
      <c r="D300" s="194">
        <v>43101</v>
      </c>
      <c r="E300" s="194">
        <v>44895</v>
      </c>
      <c r="F300" s="156">
        <v>940124564</v>
      </c>
      <c r="G300" s="157">
        <v>24076045</v>
      </c>
      <c r="H300" s="157">
        <v>0</v>
      </c>
      <c r="I300" s="157">
        <v>0</v>
      </c>
      <c r="J300" s="158">
        <v>137480431</v>
      </c>
      <c r="K300" s="158">
        <v>20792582</v>
      </c>
      <c r="L300" s="158">
        <v>84538708</v>
      </c>
      <c r="M300" s="158">
        <v>324246291</v>
      </c>
      <c r="N300" s="158">
        <v>30350569</v>
      </c>
      <c r="O300" s="158">
        <v>0</v>
      </c>
      <c r="P300" s="158">
        <v>0</v>
      </c>
      <c r="Q300" s="157">
        <v>26423536</v>
      </c>
      <c r="R300" s="158">
        <v>0</v>
      </c>
      <c r="S300" s="159">
        <v>37999660</v>
      </c>
      <c r="T300" s="158">
        <v>98887476</v>
      </c>
      <c r="U300" s="158">
        <v>0</v>
      </c>
      <c r="V300" s="158">
        <v>6176400</v>
      </c>
      <c r="W300" s="158">
        <v>149152866</v>
      </c>
      <c r="X300" s="155">
        <f t="shared" si="36"/>
        <v>0</v>
      </c>
      <c r="Y300" s="158">
        <v>0</v>
      </c>
      <c r="Z300" s="158">
        <v>0</v>
      </c>
      <c r="AA300" s="155">
        <v>0</v>
      </c>
      <c r="AB300" s="155">
        <f t="shared" si="35"/>
        <v>940124564</v>
      </c>
      <c r="AC300" s="167" t="s">
        <v>43</v>
      </c>
      <c r="AD300" s="162">
        <v>8169</v>
      </c>
      <c r="AE300" s="174" t="s">
        <v>124</v>
      </c>
      <c r="AF300" s="174">
        <v>2</v>
      </c>
      <c r="AG300" s="189" t="s">
        <v>71</v>
      </c>
      <c r="AH300" s="160"/>
      <c r="AI300" s="175">
        <f t="shared" si="34"/>
        <v>44997</v>
      </c>
      <c r="AJ300" s="174"/>
      <c r="AK300" s="174"/>
      <c r="AL300" s="155"/>
      <c r="AM300" s="155"/>
      <c r="AN300" s="155"/>
      <c r="AO300" s="155"/>
      <c r="AP300" s="155"/>
      <c r="AQ300" s="155"/>
      <c r="AR300" s="155"/>
      <c r="AS300" s="155"/>
      <c r="AT300" s="203">
        <f t="shared" si="31"/>
        <v>187980012</v>
      </c>
      <c r="AU300" s="203">
        <f t="shared" si="32"/>
        <v>459928150</v>
      </c>
      <c r="AV300" s="203">
        <f t="shared" si="33"/>
        <v>37999660</v>
      </c>
    </row>
    <row r="301" spans="1:48" customFormat="1" ht="15" x14ac:dyDescent="0.25">
      <c r="A301" s="189">
        <v>900361147</v>
      </c>
      <c r="B301" s="192" t="s">
        <v>475</v>
      </c>
      <c r="C301" s="193">
        <v>44907</v>
      </c>
      <c r="D301" s="194">
        <v>44105</v>
      </c>
      <c r="E301" s="194">
        <v>44895</v>
      </c>
      <c r="F301" s="156">
        <v>249713168</v>
      </c>
      <c r="G301" s="157">
        <v>0</v>
      </c>
      <c r="H301" s="157">
        <v>0</v>
      </c>
      <c r="I301" s="157">
        <v>0</v>
      </c>
      <c r="J301" s="158">
        <v>23471775</v>
      </c>
      <c r="K301" s="158">
        <v>0</v>
      </c>
      <c r="L301" s="158">
        <v>0</v>
      </c>
      <c r="M301" s="158">
        <v>0</v>
      </c>
      <c r="N301" s="158">
        <v>0</v>
      </c>
      <c r="O301" s="158">
        <v>0</v>
      </c>
      <c r="P301" s="158">
        <v>0</v>
      </c>
      <c r="Q301" s="157">
        <v>21376461</v>
      </c>
      <c r="R301" s="158">
        <v>0</v>
      </c>
      <c r="S301" s="159">
        <v>44390053</v>
      </c>
      <c r="T301" s="158">
        <v>103182918</v>
      </c>
      <c r="U301" s="158">
        <v>0</v>
      </c>
      <c r="V301" s="158">
        <v>51829135</v>
      </c>
      <c r="W301" s="158">
        <v>5462826</v>
      </c>
      <c r="X301" s="155">
        <f t="shared" si="36"/>
        <v>0</v>
      </c>
      <c r="Y301" s="158">
        <v>0</v>
      </c>
      <c r="Z301" s="158">
        <v>0</v>
      </c>
      <c r="AA301" s="155">
        <v>0</v>
      </c>
      <c r="AB301" s="155">
        <f t="shared" si="35"/>
        <v>249713168</v>
      </c>
      <c r="AC301" s="167" t="s">
        <v>19</v>
      </c>
      <c r="AD301" s="162">
        <v>8158</v>
      </c>
      <c r="AE301" s="174" t="s">
        <v>124</v>
      </c>
      <c r="AF301" s="174">
        <v>2</v>
      </c>
      <c r="AG301" s="189" t="s">
        <v>71</v>
      </c>
      <c r="AH301" s="160"/>
      <c r="AI301" s="175">
        <f t="shared" si="34"/>
        <v>44997</v>
      </c>
      <c r="AJ301" s="174"/>
      <c r="AK301" s="174"/>
      <c r="AL301" s="155"/>
      <c r="AM301" s="155"/>
      <c r="AN301" s="155"/>
      <c r="AO301" s="155"/>
      <c r="AP301" s="155"/>
      <c r="AQ301" s="155"/>
      <c r="AR301" s="155"/>
      <c r="AS301" s="155"/>
      <c r="AT301" s="203">
        <f t="shared" si="31"/>
        <v>44848236</v>
      </c>
      <c r="AU301" s="203">
        <f t="shared" si="32"/>
        <v>0</v>
      </c>
      <c r="AV301" s="203">
        <f t="shared" si="33"/>
        <v>44390053</v>
      </c>
    </row>
    <row r="302" spans="1:48" customFormat="1" ht="15" x14ac:dyDescent="0.25">
      <c r="A302" s="189">
        <v>890400693</v>
      </c>
      <c r="B302" s="192" t="s">
        <v>476</v>
      </c>
      <c r="C302" s="193">
        <v>44907</v>
      </c>
      <c r="D302" s="194">
        <v>42430</v>
      </c>
      <c r="E302" s="194">
        <v>44895</v>
      </c>
      <c r="F302" s="156">
        <v>3449554560</v>
      </c>
      <c r="G302" s="157">
        <v>78308362</v>
      </c>
      <c r="H302" s="157">
        <v>0</v>
      </c>
      <c r="I302" s="157">
        <v>0</v>
      </c>
      <c r="J302" s="158">
        <v>955881026</v>
      </c>
      <c r="K302" s="158">
        <v>0</v>
      </c>
      <c r="L302" s="158">
        <v>69719986</v>
      </c>
      <c r="M302" s="158">
        <v>103433208</v>
      </c>
      <c r="N302" s="158">
        <v>2315205</v>
      </c>
      <c r="O302" s="158">
        <v>0</v>
      </c>
      <c r="P302" s="158">
        <v>0</v>
      </c>
      <c r="Q302" s="157">
        <v>771366503</v>
      </c>
      <c r="R302" s="158">
        <v>14949</v>
      </c>
      <c r="S302" s="159">
        <v>434485724</v>
      </c>
      <c r="T302" s="158">
        <v>139875304</v>
      </c>
      <c r="U302" s="158">
        <v>0</v>
      </c>
      <c r="V302" s="158">
        <v>7420363</v>
      </c>
      <c r="W302" s="158">
        <v>886733930</v>
      </c>
      <c r="X302" s="155">
        <f t="shared" si="36"/>
        <v>0</v>
      </c>
      <c r="Y302" s="158">
        <v>0</v>
      </c>
      <c r="Z302" s="158">
        <v>0</v>
      </c>
      <c r="AA302" s="155">
        <v>0</v>
      </c>
      <c r="AB302" s="155">
        <f t="shared" si="35"/>
        <v>3449554560</v>
      </c>
      <c r="AC302" s="167" t="s">
        <v>41</v>
      </c>
      <c r="AD302" s="162">
        <v>8155</v>
      </c>
      <c r="AE302" s="174" t="s">
        <v>124</v>
      </c>
      <c r="AF302" s="174">
        <v>2</v>
      </c>
      <c r="AG302" s="189" t="s">
        <v>71</v>
      </c>
      <c r="AH302" s="160"/>
      <c r="AI302" s="175">
        <f t="shared" si="34"/>
        <v>44997</v>
      </c>
      <c r="AJ302" s="174"/>
      <c r="AK302" s="174"/>
      <c r="AL302" s="155"/>
      <c r="AM302" s="155"/>
      <c r="AN302" s="155"/>
      <c r="AO302" s="155"/>
      <c r="AP302" s="155"/>
      <c r="AQ302" s="155"/>
      <c r="AR302" s="155"/>
      <c r="AS302" s="155"/>
      <c r="AT302" s="203">
        <f t="shared" si="31"/>
        <v>1805555891</v>
      </c>
      <c r="AU302" s="203">
        <f t="shared" si="32"/>
        <v>175468399</v>
      </c>
      <c r="AV302" s="203">
        <f t="shared" si="33"/>
        <v>434485724</v>
      </c>
    </row>
    <row r="303" spans="1:48" customFormat="1" ht="15" x14ac:dyDescent="0.25">
      <c r="A303" s="189">
        <v>891701664</v>
      </c>
      <c r="B303" s="192" t="s">
        <v>477</v>
      </c>
      <c r="C303" s="193">
        <v>44904</v>
      </c>
      <c r="D303" s="194">
        <v>43831</v>
      </c>
      <c r="E303" s="194">
        <v>44865</v>
      </c>
      <c r="F303" s="156">
        <v>4624498776</v>
      </c>
      <c r="G303" s="157">
        <v>0</v>
      </c>
      <c r="H303" s="157">
        <v>0</v>
      </c>
      <c r="I303" s="157">
        <v>0</v>
      </c>
      <c r="J303" s="158">
        <v>1076283474</v>
      </c>
      <c r="K303" s="158">
        <v>0</v>
      </c>
      <c r="L303" s="158">
        <v>104870</v>
      </c>
      <c r="M303" s="158">
        <v>10550719</v>
      </c>
      <c r="N303" s="158">
        <v>1029423</v>
      </c>
      <c r="O303" s="158">
        <v>0</v>
      </c>
      <c r="P303" s="158">
        <v>796866</v>
      </c>
      <c r="Q303" s="157">
        <v>742581810</v>
      </c>
      <c r="R303" s="158">
        <v>0</v>
      </c>
      <c r="S303" s="159">
        <v>328750090</v>
      </c>
      <c r="T303" s="158">
        <v>830949474</v>
      </c>
      <c r="U303" s="158">
        <v>0</v>
      </c>
      <c r="V303" s="158">
        <v>12111720</v>
      </c>
      <c r="W303" s="158">
        <v>1621340330</v>
      </c>
      <c r="X303" s="155">
        <f t="shared" si="36"/>
        <v>0</v>
      </c>
      <c r="Y303" s="158">
        <v>0</v>
      </c>
      <c r="Z303" s="158">
        <v>0</v>
      </c>
      <c r="AA303" s="155">
        <v>0</v>
      </c>
      <c r="AB303" s="155">
        <f t="shared" si="35"/>
        <v>4624498776</v>
      </c>
      <c r="AC303" s="167" t="s">
        <v>41</v>
      </c>
      <c r="AD303" s="162">
        <v>8124</v>
      </c>
      <c r="AE303" s="174" t="s">
        <v>124</v>
      </c>
      <c r="AF303" s="174">
        <v>2</v>
      </c>
      <c r="AG303" s="189" t="s">
        <v>71</v>
      </c>
      <c r="AH303" s="160"/>
      <c r="AI303" s="175">
        <f t="shared" si="34"/>
        <v>44994</v>
      </c>
      <c r="AJ303" s="174"/>
      <c r="AK303" s="174"/>
      <c r="AL303" s="155"/>
      <c r="AM303" s="155"/>
      <c r="AN303" s="155"/>
      <c r="AO303" s="155"/>
      <c r="AP303" s="155"/>
      <c r="AQ303" s="155"/>
      <c r="AR303" s="155"/>
      <c r="AS303" s="155"/>
      <c r="AT303" s="203">
        <f t="shared" si="31"/>
        <v>1819662150</v>
      </c>
      <c r="AU303" s="203">
        <f t="shared" si="32"/>
        <v>11685012</v>
      </c>
      <c r="AV303" s="203">
        <f t="shared" si="33"/>
        <v>328750090</v>
      </c>
    </row>
    <row r="304" spans="1:48" customFormat="1" ht="15" x14ac:dyDescent="0.25">
      <c r="A304" s="189">
        <v>800119574</v>
      </c>
      <c r="B304" s="192" t="s">
        <v>478</v>
      </c>
      <c r="C304" s="193">
        <v>44904</v>
      </c>
      <c r="D304" s="194">
        <v>44044</v>
      </c>
      <c r="E304" s="194">
        <v>44865</v>
      </c>
      <c r="F304" s="156">
        <v>108106297</v>
      </c>
      <c r="G304" s="157">
        <v>1188961</v>
      </c>
      <c r="H304" s="157">
        <v>0</v>
      </c>
      <c r="I304" s="157">
        <v>0</v>
      </c>
      <c r="J304" s="158">
        <v>47205637</v>
      </c>
      <c r="K304" s="158">
        <v>0</v>
      </c>
      <c r="L304" s="158">
        <v>0</v>
      </c>
      <c r="M304" s="158">
        <v>126126</v>
      </c>
      <c r="N304" s="158">
        <v>0</v>
      </c>
      <c r="O304" s="158">
        <v>0</v>
      </c>
      <c r="P304" s="158">
        <v>0</v>
      </c>
      <c r="Q304" s="157">
        <v>1828659</v>
      </c>
      <c r="R304" s="158">
        <v>0</v>
      </c>
      <c r="S304" s="159">
        <v>15304128</v>
      </c>
      <c r="T304" s="158">
        <v>15388619</v>
      </c>
      <c r="U304" s="158">
        <v>0</v>
      </c>
      <c r="V304" s="158">
        <v>1262853</v>
      </c>
      <c r="W304" s="158">
        <v>25801314</v>
      </c>
      <c r="X304" s="155">
        <f t="shared" si="36"/>
        <v>0</v>
      </c>
      <c r="Y304" s="158">
        <v>0</v>
      </c>
      <c r="Z304" s="158">
        <v>0</v>
      </c>
      <c r="AA304" s="155">
        <v>0</v>
      </c>
      <c r="AB304" s="155">
        <f t="shared" si="35"/>
        <v>108106297</v>
      </c>
      <c r="AC304" s="167" t="s">
        <v>19</v>
      </c>
      <c r="AD304" s="162">
        <v>8118</v>
      </c>
      <c r="AE304" s="174" t="s">
        <v>124</v>
      </c>
      <c r="AF304" s="174">
        <v>2</v>
      </c>
      <c r="AG304" s="189" t="s">
        <v>71</v>
      </c>
      <c r="AH304" s="160"/>
      <c r="AI304" s="175">
        <f t="shared" si="34"/>
        <v>44994</v>
      </c>
      <c r="AJ304" s="174"/>
      <c r="AK304" s="174"/>
      <c r="AL304" s="155"/>
      <c r="AM304" s="155"/>
      <c r="AN304" s="155"/>
      <c r="AO304" s="155"/>
      <c r="AP304" s="155"/>
      <c r="AQ304" s="155"/>
      <c r="AR304" s="155"/>
      <c r="AS304" s="155"/>
      <c r="AT304" s="203">
        <f t="shared" si="31"/>
        <v>50223257</v>
      </c>
      <c r="AU304" s="203">
        <f t="shared" si="32"/>
        <v>126126</v>
      </c>
      <c r="AV304" s="203">
        <f t="shared" si="33"/>
        <v>15304128</v>
      </c>
    </row>
    <row r="305" spans="1:48" customFormat="1" ht="15" x14ac:dyDescent="0.25">
      <c r="A305" s="189">
        <v>900235279</v>
      </c>
      <c r="B305" s="192" t="s">
        <v>479</v>
      </c>
      <c r="C305" s="193">
        <v>44904</v>
      </c>
      <c r="D305" s="194">
        <v>44378</v>
      </c>
      <c r="E305" s="194">
        <v>44742</v>
      </c>
      <c r="F305" s="156">
        <v>59721384</v>
      </c>
      <c r="G305" s="157">
        <v>48664</v>
      </c>
      <c r="H305" s="157">
        <v>0</v>
      </c>
      <c r="I305" s="157">
        <v>0</v>
      </c>
      <c r="J305" s="158">
        <v>0</v>
      </c>
      <c r="K305" s="158">
        <v>0</v>
      </c>
      <c r="L305" s="158">
        <v>0</v>
      </c>
      <c r="M305" s="158">
        <v>12281</v>
      </c>
      <c r="N305" s="158">
        <v>0</v>
      </c>
      <c r="O305" s="158">
        <v>0</v>
      </c>
      <c r="P305" s="158">
        <v>0</v>
      </c>
      <c r="Q305" s="157">
        <v>0</v>
      </c>
      <c r="R305" s="158">
        <v>0</v>
      </c>
      <c r="S305" s="159">
        <v>2731053</v>
      </c>
      <c r="T305" s="158">
        <v>11704936</v>
      </c>
      <c r="U305" s="158">
        <v>0</v>
      </c>
      <c r="V305" s="158">
        <v>17532991</v>
      </c>
      <c r="W305" s="158">
        <v>27691459</v>
      </c>
      <c r="X305" s="155">
        <f t="shared" si="36"/>
        <v>0</v>
      </c>
      <c r="Y305" s="158">
        <v>0</v>
      </c>
      <c r="Z305" s="158">
        <v>0</v>
      </c>
      <c r="AA305" s="155">
        <v>0</v>
      </c>
      <c r="AB305" s="155">
        <f t="shared" si="35"/>
        <v>59721384</v>
      </c>
      <c r="AC305" s="167" t="s">
        <v>19</v>
      </c>
      <c r="AD305" s="162">
        <v>8115</v>
      </c>
      <c r="AE305" s="174" t="s">
        <v>124</v>
      </c>
      <c r="AF305" s="174">
        <v>2</v>
      </c>
      <c r="AG305" s="189" t="s">
        <v>71</v>
      </c>
      <c r="AH305" s="160"/>
      <c r="AI305" s="175">
        <f t="shared" si="34"/>
        <v>44994</v>
      </c>
      <c r="AJ305" s="174"/>
      <c r="AK305" s="174"/>
      <c r="AL305" s="155"/>
      <c r="AM305" s="155"/>
      <c r="AN305" s="155"/>
      <c r="AO305" s="155"/>
      <c r="AP305" s="155"/>
      <c r="AQ305" s="155"/>
      <c r="AR305" s="155"/>
      <c r="AS305" s="155"/>
      <c r="AT305" s="203">
        <f t="shared" si="31"/>
        <v>48664</v>
      </c>
      <c r="AU305" s="203">
        <f t="shared" si="32"/>
        <v>12281</v>
      </c>
      <c r="AV305" s="203">
        <f t="shared" si="33"/>
        <v>2731053</v>
      </c>
    </row>
    <row r="306" spans="1:48" customFormat="1" ht="15" x14ac:dyDescent="0.25">
      <c r="A306" s="189">
        <v>891200274</v>
      </c>
      <c r="B306" s="192" t="s">
        <v>480</v>
      </c>
      <c r="C306" s="193">
        <v>44904</v>
      </c>
      <c r="D306" s="194">
        <v>44317</v>
      </c>
      <c r="E306" s="194">
        <v>44865</v>
      </c>
      <c r="F306" s="156">
        <v>30813564</v>
      </c>
      <c r="G306" s="157">
        <v>0</v>
      </c>
      <c r="H306" s="157">
        <v>0</v>
      </c>
      <c r="I306" s="157">
        <v>0</v>
      </c>
      <c r="J306" s="158">
        <v>21569927</v>
      </c>
      <c r="K306" s="158">
        <v>0</v>
      </c>
      <c r="L306" s="158">
        <v>0</v>
      </c>
      <c r="M306" s="158">
        <v>25754</v>
      </c>
      <c r="N306" s="158">
        <v>0</v>
      </c>
      <c r="O306" s="158">
        <v>0</v>
      </c>
      <c r="P306" s="158">
        <v>0</v>
      </c>
      <c r="Q306" s="157">
        <v>0</v>
      </c>
      <c r="R306" s="158">
        <v>0</v>
      </c>
      <c r="S306" s="159">
        <v>7298199</v>
      </c>
      <c r="T306" s="158">
        <v>0</v>
      </c>
      <c r="U306" s="158">
        <v>0</v>
      </c>
      <c r="V306" s="158">
        <v>0</v>
      </c>
      <c r="W306" s="158">
        <v>1919684</v>
      </c>
      <c r="X306" s="155">
        <f t="shared" si="36"/>
        <v>0</v>
      </c>
      <c r="Y306" s="158">
        <v>0</v>
      </c>
      <c r="Z306" s="158">
        <v>0</v>
      </c>
      <c r="AA306" s="155">
        <v>0</v>
      </c>
      <c r="AB306" s="155">
        <f t="shared" si="35"/>
        <v>30813564</v>
      </c>
      <c r="AC306" s="167" t="s">
        <v>56</v>
      </c>
      <c r="AD306" s="162">
        <v>8111</v>
      </c>
      <c r="AE306" s="174" t="s">
        <v>124</v>
      </c>
      <c r="AF306" s="174">
        <v>2</v>
      </c>
      <c r="AG306" s="189" t="s">
        <v>71</v>
      </c>
      <c r="AH306" s="160"/>
      <c r="AI306" s="175">
        <f t="shared" si="34"/>
        <v>44994</v>
      </c>
      <c r="AJ306" s="174"/>
      <c r="AK306" s="174"/>
      <c r="AL306" s="155"/>
      <c r="AM306" s="155"/>
      <c r="AN306" s="155"/>
      <c r="AO306" s="155"/>
      <c r="AP306" s="155"/>
      <c r="AQ306" s="155"/>
      <c r="AR306" s="155"/>
      <c r="AS306" s="155"/>
      <c r="AT306" s="203">
        <f t="shared" si="31"/>
        <v>21569927</v>
      </c>
      <c r="AU306" s="203">
        <f t="shared" si="32"/>
        <v>25754</v>
      </c>
      <c r="AV306" s="203">
        <f t="shared" si="33"/>
        <v>7298199</v>
      </c>
    </row>
    <row r="307" spans="1:48" customFormat="1" ht="15" x14ac:dyDescent="0.25">
      <c r="A307" s="189">
        <v>860076321</v>
      </c>
      <c r="B307" s="192" t="s">
        <v>481</v>
      </c>
      <c r="C307" s="193">
        <v>44904</v>
      </c>
      <c r="D307" s="194">
        <v>43862</v>
      </c>
      <c r="E307" s="194">
        <v>44865</v>
      </c>
      <c r="F307" s="156">
        <v>55541032</v>
      </c>
      <c r="G307" s="157">
        <v>0</v>
      </c>
      <c r="H307" s="157">
        <v>0</v>
      </c>
      <c r="I307" s="157">
        <v>0</v>
      </c>
      <c r="J307" s="158">
        <v>23150663</v>
      </c>
      <c r="K307" s="158">
        <v>0</v>
      </c>
      <c r="L307" s="158">
        <v>320000</v>
      </c>
      <c r="M307" s="158">
        <v>0</v>
      </c>
      <c r="N307" s="158">
        <v>0</v>
      </c>
      <c r="O307" s="158">
        <v>0</v>
      </c>
      <c r="P307" s="158">
        <v>0</v>
      </c>
      <c r="Q307" s="157">
        <v>393322</v>
      </c>
      <c r="R307" s="158">
        <v>170792</v>
      </c>
      <c r="S307" s="159">
        <v>11186469</v>
      </c>
      <c r="T307" s="158">
        <v>7204882</v>
      </c>
      <c r="U307" s="158">
        <v>0</v>
      </c>
      <c r="V307" s="158">
        <v>0</v>
      </c>
      <c r="W307" s="158">
        <v>13114904</v>
      </c>
      <c r="X307" s="155">
        <f t="shared" si="36"/>
        <v>0</v>
      </c>
      <c r="Y307" s="158">
        <v>0</v>
      </c>
      <c r="Z307" s="158">
        <v>0</v>
      </c>
      <c r="AA307" s="155">
        <v>0</v>
      </c>
      <c r="AB307" s="155">
        <f t="shared" si="35"/>
        <v>55541032</v>
      </c>
      <c r="AC307" s="167" t="s">
        <v>19</v>
      </c>
      <c r="AD307" s="162">
        <v>8110</v>
      </c>
      <c r="AE307" s="174" t="s">
        <v>124</v>
      </c>
      <c r="AF307" s="174">
        <v>2</v>
      </c>
      <c r="AG307" s="189" t="s">
        <v>71</v>
      </c>
      <c r="AH307" s="160"/>
      <c r="AI307" s="175">
        <f t="shared" si="34"/>
        <v>44994</v>
      </c>
      <c r="AJ307" s="174"/>
      <c r="AK307" s="174"/>
      <c r="AL307" s="155"/>
      <c r="AM307" s="155"/>
      <c r="AN307" s="155"/>
      <c r="AO307" s="155"/>
      <c r="AP307" s="155"/>
      <c r="AQ307" s="155"/>
      <c r="AR307" s="155"/>
      <c r="AS307" s="155"/>
      <c r="AT307" s="203">
        <f t="shared" si="31"/>
        <v>23543985</v>
      </c>
      <c r="AU307" s="203">
        <f t="shared" si="32"/>
        <v>320000</v>
      </c>
      <c r="AV307" s="203">
        <f t="shared" si="33"/>
        <v>11186469</v>
      </c>
    </row>
    <row r="308" spans="1:48" customFormat="1" ht="15" x14ac:dyDescent="0.25">
      <c r="A308" s="189">
        <v>89020546</v>
      </c>
      <c r="B308" s="192" t="s">
        <v>482</v>
      </c>
      <c r="C308" s="193">
        <v>44904</v>
      </c>
      <c r="D308" s="194">
        <v>42401</v>
      </c>
      <c r="E308" s="194">
        <v>44865</v>
      </c>
      <c r="F308" s="156">
        <v>116386993</v>
      </c>
      <c r="G308" s="157">
        <v>0</v>
      </c>
      <c r="H308" s="157">
        <v>0</v>
      </c>
      <c r="I308" s="157">
        <v>0</v>
      </c>
      <c r="J308" s="158">
        <v>10963125</v>
      </c>
      <c r="K308" s="158">
        <v>0</v>
      </c>
      <c r="L308" s="158">
        <v>0</v>
      </c>
      <c r="M308" s="158">
        <v>0</v>
      </c>
      <c r="N308" s="158">
        <v>404160</v>
      </c>
      <c r="O308" s="158">
        <v>0</v>
      </c>
      <c r="P308" s="158">
        <v>0</v>
      </c>
      <c r="Q308" s="157">
        <v>4935948</v>
      </c>
      <c r="R308" s="158">
        <v>0</v>
      </c>
      <c r="S308" s="159">
        <v>2532449</v>
      </c>
      <c r="T308" s="158">
        <v>3219019</v>
      </c>
      <c r="U308" s="158">
        <v>0</v>
      </c>
      <c r="V308" s="158">
        <v>9201368</v>
      </c>
      <c r="W308" s="158">
        <v>85130924</v>
      </c>
      <c r="X308" s="155">
        <f t="shared" si="36"/>
        <v>0</v>
      </c>
      <c r="Y308" s="158">
        <v>0</v>
      </c>
      <c r="Z308" s="158">
        <v>0</v>
      </c>
      <c r="AA308" s="155">
        <v>0</v>
      </c>
      <c r="AB308" s="155">
        <f t="shared" si="35"/>
        <v>116386993</v>
      </c>
      <c r="AC308" s="167" t="s">
        <v>56</v>
      </c>
      <c r="AD308" s="162">
        <v>8104</v>
      </c>
      <c r="AE308" s="174" t="s">
        <v>124</v>
      </c>
      <c r="AF308" s="174">
        <v>2</v>
      </c>
      <c r="AG308" s="189" t="s">
        <v>71</v>
      </c>
      <c r="AH308" s="160"/>
      <c r="AI308" s="175">
        <f t="shared" si="34"/>
        <v>44994</v>
      </c>
      <c r="AJ308" s="174"/>
      <c r="AK308" s="174"/>
      <c r="AL308" s="155"/>
      <c r="AM308" s="155"/>
      <c r="AN308" s="155"/>
      <c r="AO308" s="155"/>
      <c r="AP308" s="155"/>
      <c r="AQ308" s="155"/>
      <c r="AR308" s="155"/>
      <c r="AS308" s="155"/>
      <c r="AT308" s="203">
        <f t="shared" si="31"/>
        <v>15899073</v>
      </c>
      <c r="AU308" s="203">
        <f t="shared" si="32"/>
        <v>404160</v>
      </c>
      <c r="AV308" s="203">
        <f t="shared" si="33"/>
        <v>2532449</v>
      </c>
    </row>
    <row r="309" spans="1:48" customFormat="1" ht="15" x14ac:dyDescent="0.25">
      <c r="A309" s="189">
        <v>900580962</v>
      </c>
      <c r="B309" s="192" t="s">
        <v>483</v>
      </c>
      <c r="C309" s="193">
        <v>44902</v>
      </c>
      <c r="D309" s="194">
        <v>44256</v>
      </c>
      <c r="E309" s="194">
        <v>44865</v>
      </c>
      <c r="F309" s="156">
        <v>2149352509</v>
      </c>
      <c r="G309" s="157">
        <v>2805603</v>
      </c>
      <c r="H309" s="157">
        <v>0</v>
      </c>
      <c r="I309" s="157">
        <v>0</v>
      </c>
      <c r="J309" s="158">
        <v>120315304</v>
      </c>
      <c r="K309" s="158">
        <v>0</v>
      </c>
      <c r="L309" s="158">
        <v>10071615</v>
      </c>
      <c r="M309" s="158">
        <v>59865205</v>
      </c>
      <c r="N309" s="158">
        <v>0</v>
      </c>
      <c r="O309" s="158">
        <v>677168</v>
      </c>
      <c r="P309" s="158">
        <v>0</v>
      </c>
      <c r="Q309" s="157">
        <v>850222042</v>
      </c>
      <c r="R309" s="158">
        <v>0</v>
      </c>
      <c r="S309" s="159">
        <v>40267325</v>
      </c>
      <c r="T309" s="158">
        <v>55743130</v>
      </c>
      <c r="U309" s="158">
        <v>38338499</v>
      </c>
      <c r="V309" s="158">
        <v>130902712</v>
      </c>
      <c r="W309" s="158">
        <v>840143906</v>
      </c>
      <c r="X309" s="155">
        <f t="shared" si="36"/>
        <v>0</v>
      </c>
      <c r="Y309" s="158">
        <v>0</v>
      </c>
      <c r="Z309" s="158">
        <v>0</v>
      </c>
      <c r="AA309" s="155">
        <v>0</v>
      </c>
      <c r="AB309" s="155">
        <f t="shared" si="35"/>
        <v>2149352509</v>
      </c>
      <c r="AC309" s="167" t="s">
        <v>19</v>
      </c>
      <c r="AD309" s="162">
        <v>8100</v>
      </c>
      <c r="AE309" s="174" t="s">
        <v>124</v>
      </c>
      <c r="AF309" s="174">
        <v>2</v>
      </c>
      <c r="AG309" s="189" t="s">
        <v>71</v>
      </c>
      <c r="AH309" s="160"/>
      <c r="AI309" s="175">
        <f t="shared" si="34"/>
        <v>44992</v>
      </c>
      <c r="AJ309" s="174"/>
      <c r="AK309" s="174"/>
      <c r="AL309" s="155"/>
      <c r="AM309" s="155"/>
      <c r="AN309" s="155"/>
      <c r="AO309" s="155"/>
      <c r="AP309" s="155"/>
      <c r="AQ309" s="155"/>
      <c r="AR309" s="155"/>
      <c r="AS309" s="155"/>
      <c r="AT309" s="203">
        <f t="shared" si="31"/>
        <v>974020117</v>
      </c>
      <c r="AU309" s="203">
        <f t="shared" si="32"/>
        <v>69936820</v>
      </c>
      <c r="AV309" s="203">
        <f t="shared" si="33"/>
        <v>40267325</v>
      </c>
    </row>
    <row r="310" spans="1:48" customFormat="1" ht="15" x14ac:dyDescent="0.25">
      <c r="A310" s="189">
        <v>800077052</v>
      </c>
      <c r="B310" s="192" t="s">
        <v>484</v>
      </c>
      <c r="C310" s="193">
        <v>44902</v>
      </c>
      <c r="D310" s="194">
        <v>44774</v>
      </c>
      <c r="E310" s="194">
        <v>44865</v>
      </c>
      <c r="F310" s="156">
        <v>12882924</v>
      </c>
      <c r="G310" s="157">
        <v>0</v>
      </c>
      <c r="H310" s="157">
        <v>0</v>
      </c>
      <c r="I310" s="157">
        <v>0</v>
      </c>
      <c r="J310" s="158">
        <v>0</v>
      </c>
      <c r="K310" s="158">
        <v>0</v>
      </c>
      <c r="L310" s="158">
        <v>0</v>
      </c>
      <c r="M310" s="158">
        <v>5978205</v>
      </c>
      <c r="N310" s="158">
        <v>0</v>
      </c>
      <c r="O310" s="158">
        <v>0</v>
      </c>
      <c r="P310" s="158">
        <v>0</v>
      </c>
      <c r="Q310" s="157">
        <v>2197154</v>
      </c>
      <c r="R310" s="158">
        <v>0</v>
      </c>
      <c r="S310" s="159">
        <v>417676</v>
      </c>
      <c r="T310" s="158">
        <v>2097154</v>
      </c>
      <c r="U310" s="158">
        <v>0</v>
      </c>
      <c r="V310" s="158">
        <v>0</v>
      </c>
      <c r="W310" s="158">
        <v>2192735</v>
      </c>
      <c r="X310" s="155">
        <f t="shared" si="36"/>
        <v>0</v>
      </c>
      <c r="Y310" s="158">
        <v>0</v>
      </c>
      <c r="Z310" s="158">
        <v>0</v>
      </c>
      <c r="AA310" s="155">
        <v>0</v>
      </c>
      <c r="AB310" s="155">
        <f t="shared" si="35"/>
        <v>12882924</v>
      </c>
      <c r="AC310" s="167" t="s">
        <v>19</v>
      </c>
      <c r="AD310" s="162">
        <v>8095</v>
      </c>
      <c r="AE310" s="174" t="s">
        <v>124</v>
      </c>
      <c r="AF310" s="174">
        <v>2</v>
      </c>
      <c r="AG310" s="189" t="s">
        <v>71</v>
      </c>
      <c r="AH310" s="160"/>
      <c r="AI310" s="175">
        <f t="shared" si="34"/>
        <v>44992</v>
      </c>
      <c r="AJ310" s="174"/>
      <c r="AK310" s="174"/>
      <c r="AL310" s="155"/>
      <c r="AM310" s="155"/>
      <c r="AN310" s="155"/>
      <c r="AO310" s="155"/>
      <c r="AP310" s="155"/>
      <c r="AQ310" s="155"/>
      <c r="AR310" s="155"/>
      <c r="AS310" s="155"/>
      <c r="AT310" s="203">
        <f t="shared" si="31"/>
        <v>2197154</v>
      </c>
      <c r="AU310" s="203">
        <f t="shared" si="32"/>
        <v>5978205</v>
      </c>
      <c r="AV310" s="203">
        <f t="shared" si="33"/>
        <v>417676</v>
      </c>
    </row>
    <row r="311" spans="1:48" customFormat="1" ht="15" x14ac:dyDescent="0.25">
      <c r="A311" s="189">
        <v>890100275</v>
      </c>
      <c r="B311" s="192" t="s">
        <v>485</v>
      </c>
      <c r="C311" s="193">
        <v>44902</v>
      </c>
      <c r="D311" s="194">
        <v>44682</v>
      </c>
      <c r="E311" s="194">
        <v>44865</v>
      </c>
      <c r="F311" s="156">
        <v>745065</v>
      </c>
      <c r="G311" s="157">
        <v>0</v>
      </c>
      <c r="H311" s="157">
        <v>0</v>
      </c>
      <c r="I311" s="157">
        <v>0</v>
      </c>
      <c r="J311" s="158">
        <v>98100</v>
      </c>
      <c r="K311" s="158">
        <v>0</v>
      </c>
      <c r="L311" s="158">
        <v>0</v>
      </c>
      <c r="M311" s="158">
        <v>0</v>
      </c>
      <c r="N311" s="158">
        <v>0</v>
      </c>
      <c r="O311" s="158">
        <v>0</v>
      </c>
      <c r="P311" s="158">
        <v>0</v>
      </c>
      <c r="Q311" s="157">
        <v>0</v>
      </c>
      <c r="R311" s="158">
        <v>0</v>
      </c>
      <c r="S311" s="159">
        <v>178109</v>
      </c>
      <c r="T311" s="158">
        <v>221774</v>
      </c>
      <c r="U311" s="158">
        <v>0</v>
      </c>
      <c r="V311" s="158">
        <v>0</v>
      </c>
      <c r="W311" s="158">
        <v>247082</v>
      </c>
      <c r="X311" s="155">
        <f t="shared" si="36"/>
        <v>0</v>
      </c>
      <c r="Y311" s="158">
        <v>0</v>
      </c>
      <c r="Z311" s="158">
        <v>0</v>
      </c>
      <c r="AA311" s="155">
        <v>0</v>
      </c>
      <c r="AB311" s="155">
        <f t="shared" si="35"/>
        <v>745065</v>
      </c>
      <c r="AC311" s="167" t="s">
        <v>19</v>
      </c>
      <c r="AD311" s="162">
        <v>8093</v>
      </c>
      <c r="AE311" s="174" t="s">
        <v>124</v>
      </c>
      <c r="AF311" s="174">
        <v>2</v>
      </c>
      <c r="AG311" s="189" t="s">
        <v>71</v>
      </c>
      <c r="AH311" s="160"/>
      <c r="AI311" s="175">
        <f t="shared" si="34"/>
        <v>44992</v>
      </c>
      <c r="AJ311" s="174"/>
      <c r="AK311" s="174"/>
      <c r="AL311" s="155"/>
      <c r="AM311" s="155"/>
      <c r="AN311" s="155"/>
      <c r="AO311" s="155"/>
      <c r="AP311" s="155"/>
      <c r="AQ311" s="155"/>
      <c r="AR311" s="155"/>
      <c r="AS311" s="155"/>
      <c r="AT311" s="203">
        <f t="shared" si="31"/>
        <v>98100</v>
      </c>
      <c r="AU311" s="203">
        <f t="shared" si="32"/>
        <v>0</v>
      </c>
      <c r="AV311" s="203">
        <f t="shared" si="33"/>
        <v>178109</v>
      </c>
    </row>
    <row r="312" spans="1:48" customFormat="1" ht="15" x14ac:dyDescent="0.25">
      <c r="A312" s="189">
        <v>830504400</v>
      </c>
      <c r="B312" s="192" t="s">
        <v>486</v>
      </c>
      <c r="C312" s="193">
        <v>44902</v>
      </c>
      <c r="D312" s="194">
        <v>44287</v>
      </c>
      <c r="E312" s="194">
        <v>44895</v>
      </c>
      <c r="F312" s="156">
        <v>369344092</v>
      </c>
      <c r="G312" s="157">
        <v>3962749</v>
      </c>
      <c r="H312" s="157">
        <v>0</v>
      </c>
      <c r="I312" s="157">
        <v>0</v>
      </c>
      <c r="J312" s="158">
        <v>5904648</v>
      </c>
      <c r="K312" s="158">
        <v>0</v>
      </c>
      <c r="L312" s="158">
        <v>0</v>
      </c>
      <c r="M312" s="158">
        <v>0</v>
      </c>
      <c r="N312" s="158">
        <v>0</v>
      </c>
      <c r="O312" s="158">
        <v>0</v>
      </c>
      <c r="P312" s="158">
        <v>0</v>
      </c>
      <c r="Q312" s="157">
        <v>2010800</v>
      </c>
      <c r="R312" s="158">
        <v>0</v>
      </c>
      <c r="S312" s="159">
        <v>1056755</v>
      </c>
      <c r="T312" s="158">
        <v>272337758</v>
      </c>
      <c r="U312" s="158">
        <v>0</v>
      </c>
      <c r="V312" s="158">
        <v>74883555</v>
      </c>
      <c r="W312" s="158">
        <v>9187827</v>
      </c>
      <c r="X312" s="155">
        <f t="shared" si="36"/>
        <v>0</v>
      </c>
      <c r="Y312" s="158">
        <v>0</v>
      </c>
      <c r="Z312" s="158">
        <v>0</v>
      </c>
      <c r="AA312" s="155">
        <v>0</v>
      </c>
      <c r="AB312" s="155">
        <f t="shared" si="35"/>
        <v>369344092</v>
      </c>
      <c r="AC312" s="167">
        <v>0</v>
      </c>
      <c r="AD312" s="162">
        <v>8087</v>
      </c>
      <c r="AE312" s="174" t="s">
        <v>124</v>
      </c>
      <c r="AF312" s="174">
        <v>2</v>
      </c>
      <c r="AG312" s="189" t="s">
        <v>71</v>
      </c>
      <c r="AH312" s="160"/>
      <c r="AI312" s="175">
        <f t="shared" si="34"/>
        <v>44992</v>
      </c>
      <c r="AJ312" s="174"/>
      <c r="AK312" s="174"/>
      <c r="AL312" s="155"/>
      <c r="AM312" s="155"/>
      <c r="AN312" s="155"/>
      <c r="AO312" s="155"/>
      <c r="AP312" s="155"/>
      <c r="AQ312" s="155"/>
      <c r="AR312" s="155"/>
      <c r="AS312" s="155"/>
      <c r="AT312" s="203">
        <f t="shared" si="31"/>
        <v>11878197</v>
      </c>
      <c r="AU312" s="203">
        <f t="shared" si="32"/>
        <v>0</v>
      </c>
      <c r="AV312" s="203">
        <f t="shared" si="33"/>
        <v>1056755</v>
      </c>
    </row>
    <row r="313" spans="1:48" customFormat="1" ht="15" x14ac:dyDescent="0.25">
      <c r="A313" s="189">
        <v>830120825</v>
      </c>
      <c r="B313" s="192" t="s">
        <v>487</v>
      </c>
      <c r="C313" s="193">
        <v>44900</v>
      </c>
      <c r="D313" s="194">
        <v>44197</v>
      </c>
      <c r="E313" s="194">
        <v>44895</v>
      </c>
      <c r="F313" s="156">
        <v>913137021</v>
      </c>
      <c r="G313" s="157">
        <v>0</v>
      </c>
      <c r="H313" s="157">
        <v>0</v>
      </c>
      <c r="I313" s="157">
        <v>0</v>
      </c>
      <c r="J313" s="158">
        <v>342948982</v>
      </c>
      <c r="K313" s="158">
        <v>0</v>
      </c>
      <c r="L313" s="158">
        <v>0</v>
      </c>
      <c r="M313" s="158">
        <v>0</v>
      </c>
      <c r="N313" s="158">
        <v>0</v>
      </c>
      <c r="O313" s="158">
        <v>0</v>
      </c>
      <c r="P313" s="158">
        <v>0</v>
      </c>
      <c r="Q313" s="157">
        <v>1757431</v>
      </c>
      <c r="R313" s="158">
        <v>0</v>
      </c>
      <c r="S313" s="159">
        <v>16092260</v>
      </c>
      <c r="T313" s="158">
        <v>9877758</v>
      </c>
      <c r="U313" s="158">
        <v>79547325</v>
      </c>
      <c r="V313" s="158">
        <v>403975014</v>
      </c>
      <c r="W313" s="158">
        <v>58938251</v>
      </c>
      <c r="X313" s="155">
        <f t="shared" si="36"/>
        <v>0</v>
      </c>
      <c r="Y313" s="158">
        <v>0</v>
      </c>
      <c r="Z313" s="158">
        <v>0</v>
      </c>
      <c r="AA313" s="155">
        <v>0</v>
      </c>
      <c r="AB313" s="155">
        <f t="shared" si="35"/>
        <v>913137021</v>
      </c>
      <c r="AC313" s="167" t="s">
        <v>41</v>
      </c>
      <c r="AD313" s="162">
        <v>8046</v>
      </c>
      <c r="AE313" s="174" t="s">
        <v>124</v>
      </c>
      <c r="AF313" s="174">
        <v>2</v>
      </c>
      <c r="AG313" s="189" t="s">
        <v>71</v>
      </c>
      <c r="AH313" s="160"/>
      <c r="AI313" s="175">
        <f t="shared" si="34"/>
        <v>44990</v>
      </c>
      <c r="AJ313" s="174"/>
      <c r="AK313" s="174"/>
      <c r="AL313" s="155"/>
      <c r="AM313" s="155"/>
      <c r="AN313" s="155"/>
      <c r="AO313" s="155"/>
      <c r="AP313" s="155"/>
      <c r="AQ313" s="155"/>
      <c r="AR313" s="155"/>
      <c r="AS313" s="155"/>
      <c r="AT313" s="203">
        <f t="shared" si="31"/>
        <v>344706413</v>
      </c>
      <c r="AU313" s="203">
        <f t="shared" si="32"/>
        <v>0</v>
      </c>
      <c r="AV313" s="203">
        <f t="shared" si="33"/>
        <v>16092260</v>
      </c>
    </row>
    <row r="314" spans="1:48" customFormat="1" ht="15" x14ac:dyDescent="0.25">
      <c r="A314" s="189">
        <v>800179870</v>
      </c>
      <c r="B314" s="192" t="s">
        <v>488</v>
      </c>
      <c r="C314" s="193">
        <v>44900</v>
      </c>
      <c r="D314" s="194">
        <v>42583</v>
      </c>
      <c r="E314" s="194">
        <v>44865</v>
      </c>
      <c r="F314" s="156">
        <v>254000754</v>
      </c>
      <c r="G314" s="157">
        <v>0</v>
      </c>
      <c r="H314" s="157">
        <v>0</v>
      </c>
      <c r="I314" s="157">
        <v>0</v>
      </c>
      <c r="J314" s="158">
        <v>5354074</v>
      </c>
      <c r="K314" s="158">
        <v>0</v>
      </c>
      <c r="L314" s="158">
        <v>0</v>
      </c>
      <c r="M314" s="158">
        <v>0</v>
      </c>
      <c r="N314" s="158">
        <v>80832</v>
      </c>
      <c r="O314" s="158">
        <v>0</v>
      </c>
      <c r="P314" s="158">
        <v>0</v>
      </c>
      <c r="Q314" s="157">
        <v>6986105</v>
      </c>
      <c r="R314" s="158">
        <v>0</v>
      </c>
      <c r="S314" s="159">
        <v>19986002</v>
      </c>
      <c r="T314" s="158">
        <v>58907395</v>
      </c>
      <c r="U314" s="158">
        <v>11539481</v>
      </c>
      <c r="V314" s="158">
        <v>112068460</v>
      </c>
      <c r="W314" s="158">
        <v>39078405</v>
      </c>
      <c r="X314" s="155">
        <f t="shared" si="36"/>
        <v>0</v>
      </c>
      <c r="Y314" s="158">
        <v>0</v>
      </c>
      <c r="Z314" s="158">
        <v>0</v>
      </c>
      <c r="AA314" s="155">
        <v>0</v>
      </c>
      <c r="AB314" s="155">
        <f t="shared" si="35"/>
        <v>254000754</v>
      </c>
      <c r="AC314" s="167" t="s">
        <v>56</v>
      </c>
      <c r="AD314" s="162">
        <v>8039</v>
      </c>
      <c r="AE314" s="174" t="s">
        <v>124</v>
      </c>
      <c r="AF314" s="174">
        <v>2</v>
      </c>
      <c r="AG314" s="189" t="s">
        <v>71</v>
      </c>
      <c r="AH314" s="160"/>
      <c r="AI314" s="175">
        <f t="shared" si="34"/>
        <v>44990</v>
      </c>
      <c r="AJ314" s="174"/>
      <c r="AK314" s="174"/>
      <c r="AL314" s="155"/>
      <c r="AM314" s="155"/>
      <c r="AN314" s="155"/>
      <c r="AO314" s="155"/>
      <c r="AP314" s="155"/>
      <c r="AQ314" s="155"/>
      <c r="AR314" s="155"/>
      <c r="AS314" s="155"/>
      <c r="AT314" s="203">
        <f t="shared" si="31"/>
        <v>12340179</v>
      </c>
      <c r="AU314" s="203">
        <f t="shared" si="32"/>
        <v>80832</v>
      </c>
      <c r="AV314" s="203">
        <f t="shared" si="33"/>
        <v>19986002</v>
      </c>
    </row>
    <row r="315" spans="1:48" customFormat="1" ht="15" x14ac:dyDescent="0.25">
      <c r="A315" s="189">
        <v>890304155</v>
      </c>
      <c r="B315" s="192" t="s">
        <v>489</v>
      </c>
      <c r="C315" s="193">
        <v>44900</v>
      </c>
      <c r="D315" s="194">
        <v>41183</v>
      </c>
      <c r="E315" s="194">
        <v>44865</v>
      </c>
      <c r="F315" s="156">
        <v>373445021</v>
      </c>
      <c r="G315" s="157">
        <v>0</v>
      </c>
      <c r="H315" s="157">
        <v>0</v>
      </c>
      <c r="I315" s="157">
        <v>0</v>
      </c>
      <c r="J315" s="158">
        <v>0</v>
      </c>
      <c r="K315" s="158">
        <v>0</v>
      </c>
      <c r="L315" s="158">
        <v>0</v>
      </c>
      <c r="M315" s="158">
        <v>48240</v>
      </c>
      <c r="N315" s="158">
        <v>0</v>
      </c>
      <c r="O315" s="158">
        <v>0</v>
      </c>
      <c r="P315" s="158">
        <v>0</v>
      </c>
      <c r="Q315" s="157">
        <v>216994</v>
      </c>
      <c r="R315" s="158">
        <v>0</v>
      </c>
      <c r="S315" s="159">
        <v>11005138</v>
      </c>
      <c r="T315" s="158">
        <v>444636</v>
      </c>
      <c r="U315" s="158">
        <v>0</v>
      </c>
      <c r="V315" s="158">
        <v>312215863</v>
      </c>
      <c r="W315" s="158">
        <v>49514150</v>
      </c>
      <c r="X315" s="155">
        <f t="shared" si="36"/>
        <v>0</v>
      </c>
      <c r="Y315" s="158">
        <v>0</v>
      </c>
      <c r="Z315" s="158">
        <v>0</v>
      </c>
      <c r="AA315" s="155">
        <v>0</v>
      </c>
      <c r="AB315" s="155">
        <f t="shared" si="35"/>
        <v>373445021</v>
      </c>
      <c r="AC315" s="167" t="s">
        <v>56</v>
      </c>
      <c r="AD315" s="162">
        <v>8036</v>
      </c>
      <c r="AE315" s="174" t="s">
        <v>124</v>
      </c>
      <c r="AF315" s="174">
        <v>2</v>
      </c>
      <c r="AG315" s="189" t="s">
        <v>71</v>
      </c>
      <c r="AH315" s="160"/>
      <c r="AI315" s="175">
        <f t="shared" si="34"/>
        <v>44990</v>
      </c>
      <c r="AJ315" s="174"/>
      <c r="AK315" s="174"/>
      <c r="AL315" s="155"/>
      <c r="AM315" s="155"/>
      <c r="AN315" s="155"/>
      <c r="AO315" s="155"/>
      <c r="AP315" s="155"/>
      <c r="AQ315" s="155"/>
      <c r="AR315" s="155"/>
      <c r="AS315" s="155"/>
      <c r="AT315" s="203">
        <f t="shared" si="31"/>
        <v>216994</v>
      </c>
      <c r="AU315" s="203">
        <f t="shared" si="32"/>
        <v>48240</v>
      </c>
      <c r="AV315" s="203">
        <f t="shared" si="33"/>
        <v>11005138</v>
      </c>
    </row>
    <row r="316" spans="1:48" customFormat="1" ht="15" x14ac:dyDescent="0.25">
      <c r="A316" s="189">
        <v>800190884</v>
      </c>
      <c r="B316" s="192" t="s">
        <v>490</v>
      </c>
      <c r="C316" s="193">
        <v>44900</v>
      </c>
      <c r="D316" s="194">
        <v>44044</v>
      </c>
      <c r="E316" s="194">
        <v>44865</v>
      </c>
      <c r="F316" s="156">
        <v>25964793</v>
      </c>
      <c r="G316" s="157">
        <v>0</v>
      </c>
      <c r="H316" s="157">
        <v>0</v>
      </c>
      <c r="I316" s="157">
        <v>0</v>
      </c>
      <c r="J316" s="158">
        <v>138341</v>
      </c>
      <c r="K316" s="158">
        <v>0</v>
      </c>
      <c r="L316" s="158">
        <v>2727609</v>
      </c>
      <c r="M316" s="158">
        <v>4871</v>
      </c>
      <c r="N316" s="158">
        <v>0</v>
      </c>
      <c r="O316" s="158">
        <v>0</v>
      </c>
      <c r="P316" s="158">
        <v>0</v>
      </c>
      <c r="Q316" s="157">
        <v>0</v>
      </c>
      <c r="R316" s="158">
        <v>0</v>
      </c>
      <c r="S316" s="159">
        <v>12943958</v>
      </c>
      <c r="T316" s="158">
        <v>1074465</v>
      </c>
      <c r="U316" s="158">
        <v>0</v>
      </c>
      <c r="V316" s="158">
        <v>0</v>
      </c>
      <c r="W316" s="158">
        <v>9075549</v>
      </c>
      <c r="X316" s="155">
        <f t="shared" si="36"/>
        <v>0</v>
      </c>
      <c r="Y316" s="158">
        <v>0</v>
      </c>
      <c r="Z316" s="158">
        <v>0</v>
      </c>
      <c r="AA316" s="155">
        <v>0</v>
      </c>
      <c r="AB316" s="155">
        <f t="shared" si="35"/>
        <v>25964793</v>
      </c>
      <c r="AC316" s="167" t="s">
        <v>19</v>
      </c>
      <c r="AD316" s="162">
        <v>8035</v>
      </c>
      <c r="AE316" s="174" t="s">
        <v>124</v>
      </c>
      <c r="AF316" s="174">
        <v>2</v>
      </c>
      <c r="AG316" s="189" t="s">
        <v>71</v>
      </c>
      <c r="AH316" s="160"/>
      <c r="AI316" s="175">
        <f t="shared" si="34"/>
        <v>44990</v>
      </c>
      <c r="AJ316" s="174"/>
      <c r="AK316" s="174"/>
      <c r="AL316" s="155"/>
      <c r="AM316" s="155"/>
      <c r="AN316" s="155"/>
      <c r="AO316" s="155"/>
      <c r="AP316" s="155"/>
      <c r="AQ316" s="155"/>
      <c r="AR316" s="155"/>
      <c r="AS316" s="155"/>
      <c r="AT316" s="203">
        <f t="shared" si="31"/>
        <v>138341</v>
      </c>
      <c r="AU316" s="203">
        <f t="shared" si="32"/>
        <v>2732480</v>
      </c>
      <c r="AV316" s="203">
        <f t="shared" si="33"/>
        <v>12943958</v>
      </c>
    </row>
    <row r="317" spans="1:48" customFormat="1" ht="15" x14ac:dyDescent="0.25">
      <c r="A317" s="189">
        <v>809003590</v>
      </c>
      <c r="B317" s="192" t="s">
        <v>173</v>
      </c>
      <c r="C317" s="193">
        <v>44900</v>
      </c>
      <c r="D317" s="194">
        <v>44228</v>
      </c>
      <c r="E317" s="194">
        <v>44865</v>
      </c>
      <c r="F317" s="156">
        <v>337579097</v>
      </c>
      <c r="G317" s="157">
        <v>328090</v>
      </c>
      <c r="H317" s="157">
        <v>0</v>
      </c>
      <c r="I317" s="157">
        <v>0</v>
      </c>
      <c r="J317" s="158">
        <v>114946842</v>
      </c>
      <c r="K317" s="158">
        <v>0</v>
      </c>
      <c r="L317" s="158">
        <v>0</v>
      </c>
      <c r="M317" s="158">
        <v>301705</v>
      </c>
      <c r="N317" s="158">
        <v>1134000</v>
      </c>
      <c r="O317" s="158">
        <v>0</v>
      </c>
      <c r="P317" s="158">
        <v>0</v>
      </c>
      <c r="Q317" s="157">
        <v>33052272</v>
      </c>
      <c r="R317" s="158">
        <v>0</v>
      </c>
      <c r="S317" s="159">
        <v>27056140</v>
      </c>
      <c r="T317" s="158">
        <v>107415877</v>
      </c>
      <c r="U317" s="158">
        <v>32505828</v>
      </c>
      <c r="V317" s="158">
        <v>977465</v>
      </c>
      <c r="W317" s="158">
        <v>19860878</v>
      </c>
      <c r="X317" s="155">
        <f t="shared" si="36"/>
        <v>0</v>
      </c>
      <c r="Y317" s="158">
        <v>0</v>
      </c>
      <c r="Z317" s="158">
        <v>0</v>
      </c>
      <c r="AA317" s="155">
        <v>0</v>
      </c>
      <c r="AB317" s="155">
        <f t="shared" si="35"/>
        <v>337579097</v>
      </c>
      <c r="AC317" s="167" t="s">
        <v>56</v>
      </c>
      <c r="AD317" s="162">
        <v>8033</v>
      </c>
      <c r="AE317" s="174" t="s">
        <v>124</v>
      </c>
      <c r="AF317" s="174">
        <v>2</v>
      </c>
      <c r="AG317" s="189" t="s">
        <v>71</v>
      </c>
      <c r="AH317" s="160"/>
      <c r="AI317" s="175">
        <f t="shared" si="34"/>
        <v>44990</v>
      </c>
      <c r="AJ317" s="174"/>
      <c r="AK317" s="174"/>
      <c r="AL317" s="155"/>
      <c r="AM317" s="155"/>
      <c r="AN317" s="155"/>
      <c r="AO317" s="155"/>
      <c r="AP317" s="155"/>
      <c r="AQ317" s="155"/>
      <c r="AR317" s="155"/>
      <c r="AS317" s="155"/>
      <c r="AT317" s="203">
        <f t="shared" si="31"/>
        <v>148327204</v>
      </c>
      <c r="AU317" s="203">
        <f t="shared" si="32"/>
        <v>1435705</v>
      </c>
      <c r="AV317" s="203">
        <f t="shared" si="33"/>
        <v>27056140</v>
      </c>
    </row>
    <row r="318" spans="1:48" customFormat="1" ht="15" x14ac:dyDescent="0.25">
      <c r="A318" s="189">
        <v>800033723</v>
      </c>
      <c r="B318" s="192" t="s">
        <v>491</v>
      </c>
      <c r="C318" s="193">
        <v>44900</v>
      </c>
      <c r="D318" s="194">
        <v>43525</v>
      </c>
      <c r="E318" s="194">
        <v>44865</v>
      </c>
      <c r="F318" s="156">
        <v>386494258</v>
      </c>
      <c r="G318" s="157">
        <v>63054</v>
      </c>
      <c r="H318" s="157">
        <v>0</v>
      </c>
      <c r="I318" s="157">
        <v>0</v>
      </c>
      <c r="J318" s="158">
        <v>51158502</v>
      </c>
      <c r="K318" s="158">
        <v>0</v>
      </c>
      <c r="L318" s="158">
        <v>0</v>
      </c>
      <c r="M318" s="158">
        <v>0</v>
      </c>
      <c r="N318" s="158">
        <v>59694963</v>
      </c>
      <c r="O318" s="158">
        <v>0</v>
      </c>
      <c r="P318" s="158">
        <v>0</v>
      </c>
      <c r="Q318" s="157">
        <v>6989988</v>
      </c>
      <c r="R318" s="158">
        <v>0</v>
      </c>
      <c r="S318" s="159">
        <v>2692086</v>
      </c>
      <c r="T318" s="158">
        <v>176185321</v>
      </c>
      <c r="U318" s="158">
        <v>6266870</v>
      </c>
      <c r="V318" s="158">
        <v>24497528</v>
      </c>
      <c r="W318" s="158">
        <v>58945946</v>
      </c>
      <c r="X318" s="155">
        <f t="shared" si="36"/>
        <v>0</v>
      </c>
      <c r="Y318" s="158">
        <v>0</v>
      </c>
      <c r="Z318" s="158">
        <v>0</v>
      </c>
      <c r="AA318" s="155">
        <v>0</v>
      </c>
      <c r="AB318" s="155">
        <f t="shared" si="35"/>
        <v>386494258</v>
      </c>
      <c r="AC318" s="167" t="s">
        <v>41</v>
      </c>
      <c r="AD318" s="162">
        <v>8031</v>
      </c>
      <c r="AE318" s="174" t="s">
        <v>124</v>
      </c>
      <c r="AF318" s="174">
        <v>2</v>
      </c>
      <c r="AG318" s="189" t="s">
        <v>71</v>
      </c>
      <c r="AH318" s="160"/>
      <c r="AI318" s="175">
        <f t="shared" si="34"/>
        <v>44990</v>
      </c>
      <c r="AJ318" s="174"/>
      <c r="AK318" s="174"/>
      <c r="AL318" s="155"/>
      <c r="AM318" s="155"/>
      <c r="AN318" s="155"/>
      <c r="AO318" s="155"/>
      <c r="AP318" s="155"/>
      <c r="AQ318" s="155"/>
      <c r="AR318" s="155"/>
      <c r="AS318" s="155"/>
      <c r="AT318" s="203">
        <f t="shared" si="31"/>
        <v>58211544</v>
      </c>
      <c r="AU318" s="203">
        <f t="shared" si="32"/>
        <v>59694963</v>
      </c>
      <c r="AV318" s="203">
        <f t="shared" si="33"/>
        <v>2692086</v>
      </c>
    </row>
    <row r="319" spans="1:48" customFormat="1" ht="15" x14ac:dyDescent="0.25">
      <c r="A319" s="189">
        <v>900002780</v>
      </c>
      <c r="B319" s="192" t="s">
        <v>492</v>
      </c>
      <c r="C319" s="193">
        <v>44900</v>
      </c>
      <c r="D319" s="194">
        <v>44287</v>
      </c>
      <c r="E319" s="194">
        <v>44895</v>
      </c>
      <c r="F319" s="156">
        <v>453228151</v>
      </c>
      <c r="G319" s="157">
        <v>0</v>
      </c>
      <c r="H319" s="157">
        <v>0</v>
      </c>
      <c r="I319" s="157">
        <v>0</v>
      </c>
      <c r="J319" s="158">
        <v>34608809</v>
      </c>
      <c r="K319" s="158">
        <v>0</v>
      </c>
      <c r="L319" s="158">
        <v>0</v>
      </c>
      <c r="M319" s="158">
        <v>0</v>
      </c>
      <c r="N319" s="158">
        <v>80832</v>
      </c>
      <c r="O319" s="158">
        <v>0</v>
      </c>
      <c r="P319" s="158">
        <v>0</v>
      </c>
      <c r="Q319" s="157">
        <v>153194352</v>
      </c>
      <c r="R319" s="158">
        <v>0</v>
      </c>
      <c r="S319" s="159">
        <v>12124493</v>
      </c>
      <c r="T319" s="158">
        <v>204765874</v>
      </c>
      <c r="U319" s="158">
        <v>0</v>
      </c>
      <c r="V319" s="158">
        <v>0</v>
      </c>
      <c r="W319" s="158">
        <v>48453791</v>
      </c>
      <c r="X319" s="155">
        <f t="shared" si="36"/>
        <v>0</v>
      </c>
      <c r="Y319" s="158">
        <v>0</v>
      </c>
      <c r="Z319" s="158">
        <v>0</v>
      </c>
      <c r="AA319" s="155">
        <v>0</v>
      </c>
      <c r="AB319" s="155">
        <f t="shared" si="35"/>
        <v>453228151</v>
      </c>
      <c r="AC319" s="167" t="s">
        <v>19</v>
      </c>
      <c r="AD319" s="162">
        <v>8028</v>
      </c>
      <c r="AE319" s="174" t="s">
        <v>124</v>
      </c>
      <c r="AF319" s="174">
        <v>2</v>
      </c>
      <c r="AG319" s="189" t="s">
        <v>71</v>
      </c>
      <c r="AH319" s="160"/>
      <c r="AI319" s="175">
        <f t="shared" si="34"/>
        <v>44990</v>
      </c>
      <c r="AJ319" s="174"/>
      <c r="AK319" s="174"/>
      <c r="AL319" s="155"/>
      <c r="AM319" s="155"/>
      <c r="AN319" s="155"/>
      <c r="AO319" s="155"/>
      <c r="AP319" s="155"/>
      <c r="AQ319" s="155"/>
      <c r="AR319" s="155"/>
      <c r="AS319" s="155"/>
      <c r="AT319" s="203">
        <f t="shared" si="31"/>
        <v>187803161</v>
      </c>
      <c r="AU319" s="203">
        <f t="shared" si="32"/>
        <v>80832</v>
      </c>
      <c r="AV319" s="203">
        <f t="shared" si="33"/>
        <v>12124493</v>
      </c>
    </row>
    <row r="320" spans="1:48" customFormat="1" ht="15" x14ac:dyDescent="0.25">
      <c r="A320" s="189">
        <v>891180039</v>
      </c>
      <c r="B320" s="192" t="s">
        <v>493</v>
      </c>
      <c r="C320" s="193">
        <v>44900</v>
      </c>
      <c r="D320" s="194">
        <v>43739</v>
      </c>
      <c r="E320" s="194">
        <v>44865</v>
      </c>
      <c r="F320" s="156">
        <v>23793440</v>
      </c>
      <c r="G320" s="157">
        <v>0</v>
      </c>
      <c r="H320" s="157">
        <v>0</v>
      </c>
      <c r="I320" s="157">
        <v>0</v>
      </c>
      <c r="J320" s="158">
        <v>2306465</v>
      </c>
      <c r="K320" s="158">
        <v>0</v>
      </c>
      <c r="L320" s="158">
        <v>0</v>
      </c>
      <c r="M320" s="158">
        <v>2520</v>
      </c>
      <c r="N320" s="158">
        <v>957127</v>
      </c>
      <c r="O320" s="158">
        <v>0</v>
      </c>
      <c r="P320" s="158">
        <v>0</v>
      </c>
      <c r="Q320" s="157">
        <v>2627218</v>
      </c>
      <c r="R320" s="158">
        <v>0</v>
      </c>
      <c r="S320" s="159">
        <v>640950</v>
      </c>
      <c r="T320" s="158">
        <v>6783662</v>
      </c>
      <c r="U320" s="158">
        <v>1349201</v>
      </c>
      <c r="V320" s="158">
        <v>1923494</v>
      </c>
      <c r="W320" s="158">
        <v>7202803</v>
      </c>
      <c r="X320" s="155">
        <f t="shared" si="36"/>
        <v>0</v>
      </c>
      <c r="Y320" s="158">
        <v>0</v>
      </c>
      <c r="Z320" s="158">
        <v>0</v>
      </c>
      <c r="AA320" s="155">
        <v>0</v>
      </c>
      <c r="AB320" s="155">
        <f t="shared" si="35"/>
        <v>23793440</v>
      </c>
      <c r="AC320" s="167" t="s">
        <v>56</v>
      </c>
      <c r="AD320" s="162">
        <v>8024</v>
      </c>
      <c r="AE320" s="174" t="s">
        <v>124</v>
      </c>
      <c r="AF320" s="174">
        <v>2</v>
      </c>
      <c r="AG320" s="189" t="s">
        <v>71</v>
      </c>
      <c r="AH320" s="160"/>
      <c r="AI320" s="175">
        <f t="shared" si="34"/>
        <v>44990</v>
      </c>
      <c r="AJ320" s="174"/>
      <c r="AK320" s="174"/>
      <c r="AL320" s="155"/>
      <c r="AM320" s="155"/>
      <c r="AN320" s="155"/>
      <c r="AO320" s="155"/>
      <c r="AP320" s="155"/>
      <c r="AQ320" s="155"/>
      <c r="AR320" s="155"/>
      <c r="AS320" s="155"/>
      <c r="AT320" s="203">
        <f t="shared" si="31"/>
        <v>4933683</v>
      </c>
      <c r="AU320" s="203">
        <f t="shared" si="32"/>
        <v>959647</v>
      </c>
      <c r="AV320" s="203">
        <f t="shared" si="33"/>
        <v>640950</v>
      </c>
    </row>
    <row r="321" spans="1:48" customFormat="1" ht="15" x14ac:dyDescent="0.25">
      <c r="A321" s="189">
        <v>900038926</v>
      </c>
      <c r="B321" s="192" t="s">
        <v>494</v>
      </c>
      <c r="C321" s="193">
        <v>44897</v>
      </c>
      <c r="D321" s="194">
        <v>43647</v>
      </c>
      <c r="E321" s="194">
        <v>44865</v>
      </c>
      <c r="F321" s="156">
        <v>38104487</v>
      </c>
      <c r="G321" s="157">
        <v>2742</v>
      </c>
      <c r="H321" s="157">
        <v>0</v>
      </c>
      <c r="I321" s="157">
        <v>0</v>
      </c>
      <c r="J321" s="158">
        <v>6707985</v>
      </c>
      <c r="K321" s="158">
        <v>0</v>
      </c>
      <c r="L321" s="158">
        <v>0</v>
      </c>
      <c r="M321" s="158">
        <v>0</v>
      </c>
      <c r="N321" s="158">
        <v>0</v>
      </c>
      <c r="O321" s="158">
        <v>0</v>
      </c>
      <c r="P321" s="158">
        <v>0</v>
      </c>
      <c r="Q321" s="157">
        <v>2477011</v>
      </c>
      <c r="R321" s="158">
        <v>0</v>
      </c>
      <c r="S321" s="159">
        <v>17119848</v>
      </c>
      <c r="T321" s="158">
        <v>4121124</v>
      </c>
      <c r="U321" s="158">
        <v>0</v>
      </c>
      <c r="V321" s="158">
        <v>6429572</v>
      </c>
      <c r="W321" s="158">
        <v>1246205</v>
      </c>
      <c r="X321" s="155">
        <f t="shared" si="36"/>
        <v>0</v>
      </c>
      <c r="Y321" s="158">
        <v>0</v>
      </c>
      <c r="Z321" s="158">
        <v>0</v>
      </c>
      <c r="AA321" s="155">
        <v>0</v>
      </c>
      <c r="AB321" s="155">
        <f t="shared" si="35"/>
        <v>38104487</v>
      </c>
      <c r="AC321" s="167" t="s">
        <v>19</v>
      </c>
      <c r="AD321" s="162">
        <v>7991</v>
      </c>
      <c r="AE321" s="174" t="s">
        <v>124</v>
      </c>
      <c r="AF321" s="174">
        <v>2</v>
      </c>
      <c r="AG321" s="189" t="s">
        <v>71</v>
      </c>
      <c r="AH321" s="160"/>
      <c r="AI321" s="175">
        <f t="shared" si="34"/>
        <v>44987</v>
      </c>
      <c r="AJ321" s="174"/>
      <c r="AK321" s="174"/>
      <c r="AL321" s="155"/>
      <c r="AM321" s="155"/>
      <c r="AN321" s="155"/>
      <c r="AO321" s="155"/>
      <c r="AP321" s="155"/>
      <c r="AQ321" s="155"/>
      <c r="AR321" s="155"/>
      <c r="AS321" s="155"/>
      <c r="AT321" s="203">
        <f t="shared" si="31"/>
        <v>9187738</v>
      </c>
      <c r="AU321" s="203">
        <f t="shared" si="32"/>
        <v>0</v>
      </c>
      <c r="AV321" s="203">
        <f t="shared" si="33"/>
        <v>17119848</v>
      </c>
    </row>
    <row r="322" spans="1:48" customFormat="1" ht="15" x14ac:dyDescent="0.25">
      <c r="A322" s="189">
        <v>800166905</v>
      </c>
      <c r="B322" s="192" t="s">
        <v>495</v>
      </c>
      <c r="C322" s="193">
        <v>44897</v>
      </c>
      <c r="D322" s="194">
        <v>44105</v>
      </c>
      <c r="E322" s="194">
        <v>44865</v>
      </c>
      <c r="F322" s="156">
        <v>3990126</v>
      </c>
      <c r="G322" s="157">
        <v>0</v>
      </c>
      <c r="H322" s="157">
        <v>0</v>
      </c>
      <c r="I322" s="157">
        <v>0</v>
      </c>
      <c r="J322" s="158">
        <v>0</v>
      </c>
      <c r="K322" s="158">
        <v>0</v>
      </c>
      <c r="L322" s="158">
        <v>0</v>
      </c>
      <c r="M322" s="158">
        <v>0</v>
      </c>
      <c r="N322" s="158">
        <v>0</v>
      </c>
      <c r="O322" s="158">
        <v>0</v>
      </c>
      <c r="P322" s="158">
        <v>0</v>
      </c>
      <c r="Q322" s="157">
        <v>0</v>
      </c>
      <c r="R322" s="158">
        <v>0</v>
      </c>
      <c r="S322" s="159">
        <v>0</v>
      </c>
      <c r="T322" s="158">
        <v>3990126</v>
      </c>
      <c r="U322" s="158">
        <v>0</v>
      </c>
      <c r="V322" s="158">
        <v>0</v>
      </c>
      <c r="W322" s="158">
        <v>0</v>
      </c>
      <c r="X322" s="155">
        <f t="shared" si="36"/>
        <v>0</v>
      </c>
      <c r="Y322" s="158">
        <v>0</v>
      </c>
      <c r="Z322" s="158">
        <v>0</v>
      </c>
      <c r="AA322" s="155">
        <v>0</v>
      </c>
      <c r="AB322" s="155">
        <f t="shared" si="35"/>
        <v>3990126</v>
      </c>
      <c r="AC322" s="167" t="s">
        <v>19</v>
      </c>
      <c r="AD322" s="162">
        <v>7990</v>
      </c>
      <c r="AE322" s="174" t="s">
        <v>124</v>
      </c>
      <c r="AF322" s="174">
        <v>2</v>
      </c>
      <c r="AG322" s="189" t="s">
        <v>71</v>
      </c>
      <c r="AH322" s="160"/>
      <c r="AI322" s="175">
        <f t="shared" si="34"/>
        <v>44987</v>
      </c>
      <c r="AJ322" s="174"/>
      <c r="AK322" s="174"/>
      <c r="AL322" s="155"/>
      <c r="AM322" s="155"/>
      <c r="AN322" s="155"/>
      <c r="AO322" s="155"/>
      <c r="AP322" s="155"/>
      <c r="AQ322" s="155"/>
      <c r="AR322" s="155"/>
      <c r="AS322" s="155"/>
      <c r="AT322" s="203">
        <f t="shared" si="31"/>
        <v>0</v>
      </c>
      <c r="AU322" s="203">
        <f t="shared" si="32"/>
        <v>0</v>
      </c>
      <c r="AV322" s="203">
        <f t="shared" si="33"/>
        <v>0</v>
      </c>
    </row>
    <row r="323" spans="1:48" customFormat="1" ht="15" x14ac:dyDescent="0.25">
      <c r="A323" s="189">
        <v>830091676</v>
      </c>
      <c r="B323" s="192" t="s">
        <v>496</v>
      </c>
      <c r="C323" s="193">
        <v>44897</v>
      </c>
      <c r="D323" s="194">
        <v>43862</v>
      </c>
      <c r="E323" s="194">
        <v>44865</v>
      </c>
      <c r="F323" s="156">
        <v>127244004</v>
      </c>
      <c r="G323" s="157">
        <v>85278</v>
      </c>
      <c r="H323" s="157">
        <v>0</v>
      </c>
      <c r="I323" s="157">
        <v>0</v>
      </c>
      <c r="J323" s="158">
        <v>63663525</v>
      </c>
      <c r="K323" s="158">
        <v>0</v>
      </c>
      <c r="L323" s="158">
        <v>0</v>
      </c>
      <c r="M323" s="158">
        <v>284948</v>
      </c>
      <c r="N323" s="158">
        <v>0</v>
      </c>
      <c r="O323" s="158">
        <v>0</v>
      </c>
      <c r="P323" s="158">
        <v>0</v>
      </c>
      <c r="Q323" s="157">
        <v>22889014</v>
      </c>
      <c r="R323" s="158">
        <v>0</v>
      </c>
      <c r="S323" s="159">
        <v>2767000</v>
      </c>
      <c r="T323" s="158">
        <v>15014797</v>
      </c>
      <c r="U323" s="158">
        <v>0</v>
      </c>
      <c r="V323" s="158">
        <v>0</v>
      </c>
      <c r="W323" s="158">
        <v>22539442</v>
      </c>
      <c r="X323" s="155">
        <f t="shared" si="36"/>
        <v>0</v>
      </c>
      <c r="Y323" s="158">
        <v>0</v>
      </c>
      <c r="Z323" s="158">
        <v>0</v>
      </c>
      <c r="AA323" s="155">
        <v>0</v>
      </c>
      <c r="AB323" s="155">
        <f t="shared" si="35"/>
        <v>127244004</v>
      </c>
      <c r="AC323" s="167" t="s">
        <v>19</v>
      </c>
      <c r="AD323" s="162">
        <v>7988</v>
      </c>
      <c r="AE323" s="174" t="s">
        <v>124</v>
      </c>
      <c r="AF323" s="174">
        <v>2</v>
      </c>
      <c r="AG323" s="189" t="s">
        <v>71</v>
      </c>
      <c r="AH323" s="160"/>
      <c r="AI323" s="175">
        <f t="shared" si="34"/>
        <v>44987</v>
      </c>
      <c r="AJ323" s="174"/>
      <c r="AK323" s="174"/>
      <c r="AL323" s="155"/>
      <c r="AM323" s="155"/>
      <c r="AN323" s="155"/>
      <c r="AO323" s="155"/>
      <c r="AP323" s="155"/>
      <c r="AQ323" s="155"/>
      <c r="AR323" s="155"/>
      <c r="AS323" s="155"/>
      <c r="AT323" s="203">
        <f t="shared" ref="AT323:AT382" si="37">+J323+G323+I323+P323+Q323+O323</f>
        <v>86637817</v>
      </c>
      <c r="AU323" s="203">
        <f t="shared" ref="AU323:AU382" si="38">+H323+K323+L323+M323+N323</f>
        <v>284948</v>
      </c>
      <c r="AV323" s="203">
        <f t="shared" ref="AV323:AV382" si="39">+S323</f>
        <v>2767000</v>
      </c>
    </row>
    <row r="324" spans="1:48" customFormat="1" ht="15" x14ac:dyDescent="0.25">
      <c r="A324" s="189">
        <v>830003807</v>
      </c>
      <c r="B324" s="192" t="s">
        <v>497</v>
      </c>
      <c r="C324" s="193">
        <v>44897</v>
      </c>
      <c r="D324" s="194">
        <v>44136</v>
      </c>
      <c r="E324" s="194">
        <v>44865</v>
      </c>
      <c r="F324" s="156">
        <v>146810077</v>
      </c>
      <c r="G324" s="157">
        <v>7061215</v>
      </c>
      <c r="H324" s="157">
        <v>0</v>
      </c>
      <c r="I324" s="157">
        <v>0</v>
      </c>
      <c r="J324" s="158">
        <v>50873060</v>
      </c>
      <c r="K324" s="158">
        <v>0</v>
      </c>
      <c r="L324" s="158">
        <v>0</v>
      </c>
      <c r="M324" s="158">
        <v>362600</v>
      </c>
      <c r="N324" s="158">
        <v>0</v>
      </c>
      <c r="O324" s="158">
        <v>0</v>
      </c>
      <c r="P324" s="158">
        <v>5528892</v>
      </c>
      <c r="Q324" s="157">
        <v>25266776</v>
      </c>
      <c r="R324" s="158">
        <v>1658501</v>
      </c>
      <c r="S324" s="159">
        <v>675400</v>
      </c>
      <c r="T324" s="158">
        <v>0</v>
      </c>
      <c r="U324" s="158">
        <v>0</v>
      </c>
      <c r="V324" s="158">
        <v>0</v>
      </c>
      <c r="W324" s="158">
        <v>55383633</v>
      </c>
      <c r="X324" s="155">
        <f t="shared" si="36"/>
        <v>0</v>
      </c>
      <c r="Y324" s="158">
        <v>0</v>
      </c>
      <c r="Z324" s="158">
        <v>0</v>
      </c>
      <c r="AA324" s="155">
        <v>0</v>
      </c>
      <c r="AB324" s="155">
        <f t="shared" si="35"/>
        <v>146810077</v>
      </c>
      <c r="AC324" s="167" t="s">
        <v>19</v>
      </c>
      <c r="AD324" s="162">
        <v>7987</v>
      </c>
      <c r="AE324" s="174" t="s">
        <v>124</v>
      </c>
      <c r="AF324" s="174">
        <v>2</v>
      </c>
      <c r="AG324" s="189" t="s">
        <v>71</v>
      </c>
      <c r="AH324" s="160"/>
      <c r="AI324" s="175">
        <f t="shared" ref="AI324:AI330" si="40">C324+90</f>
        <v>44987</v>
      </c>
      <c r="AJ324" s="174"/>
      <c r="AK324" s="174"/>
      <c r="AL324" s="155"/>
      <c r="AM324" s="155"/>
      <c r="AN324" s="155"/>
      <c r="AO324" s="155"/>
      <c r="AP324" s="155"/>
      <c r="AQ324" s="155"/>
      <c r="AR324" s="155"/>
      <c r="AS324" s="155"/>
      <c r="AT324" s="203">
        <f t="shared" si="37"/>
        <v>88729943</v>
      </c>
      <c r="AU324" s="203">
        <f t="shared" si="38"/>
        <v>362600</v>
      </c>
      <c r="AV324" s="203">
        <f t="shared" si="39"/>
        <v>675400</v>
      </c>
    </row>
    <row r="325" spans="1:48" customFormat="1" ht="15" x14ac:dyDescent="0.25">
      <c r="A325" s="189">
        <v>900196366</v>
      </c>
      <c r="B325" s="192" t="s">
        <v>498</v>
      </c>
      <c r="C325" s="193">
        <v>44897</v>
      </c>
      <c r="D325" s="194">
        <v>43800</v>
      </c>
      <c r="E325" s="194">
        <v>44865</v>
      </c>
      <c r="F325" s="156">
        <v>28682667</v>
      </c>
      <c r="G325" s="157">
        <v>0</v>
      </c>
      <c r="H325" s="157">
        <v>0</v>
      </c>
      <c r="I325" s="157">
        <v>0</v>
      </c>
      <c r="J325" s="158">
        <v>2291991</v>
      </c>
      <c r="K325" s="158">
        <v>0</v>
      </c>
      <c r="L325" s="158">
        <v>0</v>
      </c>
      <c r="M325" s="158">
        <v>0</v>
      </c>
      <c r="N325" s="158">
        <v>0</v>
      </c>
      <c r="O325" s="158">
        <v>0</v>
      </c>
      <c r="P325" s="158">
        <v>0</v>
      </c>
      <c r="Q325" s="157">
        <v>0</v>
      </c>
      <c r="R325" s="158">
        <v>0</v>
      </c>
      <c r="S325" s="159">
        <v>230898</v>
      </c>
      <c r="T325" s="158">
        <v>13753075</v>
      </c>
      <c r="U325" s="158">
        <v>2979125</v>
      </c>
      <c r="V325" s="158">
        <v>72600</v>
      </c>
      <c r="W325" s="158">
        <v>9354978</v>
      </c>
      <c r="X325" s="155">
        <f t="shared" si="36"/>
        <v>0</v>
      </c>
      <c r="Y325" s="158">
        <v>0</v>
      </c>
      <c r="Z325" s="158">
        <v>0</v>
      </c>
      <c r="AA325" s="155">
        <v>0</v>
      </c>
      <c r="AB325" s="155">
        <f t="shared" si="35"/>
        <v>28682667</v>
      </c>
      <c r="AC325" s="167" t="s">
        <v>56</v>
      </c>
      <c r="AD325" s="162">
        <v>7985</v>
      </c>
      <c r="AE325" s="174" t="s">
        <v>124</v>
      </c>
      <c r="AF325" s="174">
        <v>2</v>
      </c>
      <c r="AG325" s="189" t="s">
        <v>71</v>
      </c>
      <c r="AH325" s="160"/>
      <c r="AI325" s="175">
        <f t="shared" si="40"/>
        <v>44987</v>
      </c>
      <c r="AJ325" s="174"/>
      <c r="AK325" s="174"/>
      <c r="AL325" s="155"/>
      <c r="AM325" s="155"/>
      <c r="AN325" s="155"/>
      <c r="AO325" s="155"/>
      <c r="AP325" s="155"/>
      <c r="AQ325" s="155"/>
      <c r="AR325" s="155"/>
      <c r="AS325" s="155"/>
      <c r="AT325" s="203">
        <f t="shared" si="37"/>
        <v>2291991</v>
      </c>
      <c r="AU325" s="203">
        <f t="shared" si="38"/>
        <v>0</v>
      </c>
      <c r="AV325" s="203">
        <f t="shared" si="39"/>
        <v>230898</v>
      </c>
    </row>
    <row r="326" spans="1:48" customFormat="1" ht="15" x14ac:dyDescent="0.25">
      <c r="A326" s="189">
        <v>901221353</v>
      </c>
      <c r="B326" s="192" t="s">
        <v>499</v>
      </c>
      <c r="C326" s="193">
        <v>44897</v>
      </c>
      <c r="D326" s="194">
        <v>44835</v>
      </c>
      <c r="E326" s="194">
        <v>44865</v>
      </c>
      <c r="F326" s="156">
        <v>118732687</v>
      </c>
      <c r="G326" s="157">
        <v>0</v>
      </c>
      <c r="H326" s="157">
        <v>0</v>
      </c>
      <c r="I326" s="157">
        <v>0</v>
      </c>
      <c r="J326" s="158">
        <v>0</v>
      </c>
      <c r="K326" s="158">
        <v>0</v>
      </c>
      <c r="L326" s="158">
        <v>0</v>
      </c>
      <c r="M326" s="158">
        <v>0</v>
      </c>
      <c r="N326" s="158">
        <v>0</v>
      </c>
      <c r="O326" s="158">
        <v>0</v>
      </c>
      <c r="P326" s="158">
        <v>0</v>
      </c>
      <c r="Q326" s="157">
        <v>80558948</v>
      </c>
      <c r="R326" s="158">
        <v>0</v>
      </c>
      <c r="S326" s="159">
        <v>0</v>
      </c>
      <c r="T326" s="158">
        <v>0</v>
      </c>
      <c r="U326" s="158">
        <v>0</v>
      </c>
      <c r="V326" s="158">
        <v>38173739</v>
      </c>
      <c r="W326" s="158">
        <v>0</v>
      </c>
      <c r="X326" s="155">
        <f t="shared" si="36"/>
        <v>0</v>
      </c>
      <c r="Y326" s="158">
        <v>0</v>
      </c>
      <c r="Z326" s="158">
        <v>0</v>
      </c>
      <c r="AA326" s="155">
        <v>0</v>
      </c>
      <c r="AB326" s="155">
        <f t="shared" si="35"/>
        <v>118732687</v>
      </c>
      <c r="AC326" s="167" t="s">
        <v>19</v>
      </c>
      <c r="AD326" s="162">
        <v>7979</v>
      </c>
      <c r="AE326" s="174" t="s">
        <v>124</v>
      </c>
      <c r="AF326" s="174">
        <v>2</v>
      </c>
      <c r="AG326" s="189" t="s">
        <v>71</v>
      </c>
      <c r="AH326" s="160"/>
      <c r="AI326" s="175">
        <f t="shared" si="40"/>
        <v>44987</v>
      </c>
      <c r="AJ326" s="174"/>
      <c r="AK326" s="174"/>
      <c r="AL326" s="155"/>
      <c r="AM326" s="155"/>
      <c r="AN326" s="155"/>
      <c r="AO326" s="155"/>
      <c r="AP326" s="155"/>
      <c r="AQ326" s="155"/>
      <c r="AR326" s="155"/>
      <c r="AS326" s="155"/>
      <c r="AT326" s="203">
        <f t="shared" si="37"/>
        <v>80558948</v>
      </c>
      <c r="AU326" s="203">
        <f t="shared" si="38"/>
        <v>0</v>
      </c>
      <c r="AV326" s="203">
        <f t="shared" si="39"/>
        <v>0</v>
      </c>
    </row>
    <row r="327" spans="1:48" customFormat="1" ht="15" x14ac:dyDescent="0.25">
      <c r="A327" s="189">
        <v>802003414</v>
      </c>
      <c r="B327" s="192" t="s">
        <v>500</v>
      </c>
      <c r="C327" s="193">
        <v>44896</v>
      </c>
      <c r="D327" s="194">
        <v>42370</v>
      </c>
      <c r="E327" s="194">
        <v>44926</v>
      </c>
      <c r="F327" s="156">
        <v>240000277</v>
      </c>
      <c r="G327" s="157">
        <v>0</v>
      </c>
      <c r="H327" s="157">
        <v>0</v>
      </c>
      <c r="I327" s="157">
        <v>0</v>
      </c>
      <c r="J327" s="158">
        <v>9256847</v>
      </c>
      <c r="K327" s="158">
        <v>0</v>
      </c>
      <c r="L327" s="158">
        <v>0</v>
      </c>
      <c r="M327" s="158">
        <v>0</v>
      </c>
      <c r="N327" s="158">
        <v>1783966</v>
      </c>
      <c r="O327" s="158">
        <v>0</v>
      </c>
      <c r="P327" s="158">
        <v>0</v>
      </c>
      <c r="Q327" s="157">
        <v>697750</v>
      </c>
      <c r="R327" s="158">
        <v>0</v>
      </c>
      <c r="S327" s="159">
        <v>96433704</v>
      </c>
      <c r="T327" s="158">
        <v>9809966</v>
      </c>
      <c r="U327" s="158">
        <v>0</v>
      </c>
      <c r="V327" s="158">
        <v>15988057</v>
      </c>
      <c r="W327" s="158">
        <v>106029987</v>
      </c>
      <c r="X327" s="155">
        <f t="shared" si="36"/>
        <v>0</v>
      </c>
      <c r="Y327" s="158">
        <v>0</v>
      </c>
      <c r="Z327" s="158">
        <v>0</v>
      </c>
      <c r="AA327" s="155">
        <v>0</v>
      </c>
      <c r="AB327" s="155">
        <f t="shared" si="35"/>
        <v>240000277</v>
      </c>
      <c r="AC327" s="167" t="s">
        <v>41</v>
      </c>
      <c r="AD327" s="162">
        <v>7967</v>
      </c>
      <c r="AE327" s="174" t="s">
        <v>124</v>
      </c>
      <c r="AF327" s="174">
        <v>2</v>
      </c>
      <c r="AG327" s="189" t="s">
        <v>71</v>
      </c>
      <c r="AH327" s="160"/>
      <c r="AI327" s="175">
        <f t="shared" si="40"/>
        <v>44986</v>
      </c>
      <c r="AJ327" s="174"/>
      <c r="AK327" s="174"/>
      <c r="AL327" s="155"/>
      <c r="AM327" s="155"/>
      <c r="AN327" s="155"/>
      <c r="AO327" s="155"/>
      <c r="AP327" s="155"/>
      <c r="AQ327" s="155"/>
      <c r="AR327" s="155"/>
      <c r="AS327" s="155"/>
      <c r="AT327" s="203">
        <f t="shared" si="37"/>
        <v>9954597</v>
      </c>
      <c r="AU327" s="203">
        <f t="shared" si="38"/>
        <v>1783966</v>
      </c>
      <c r="AV327" s="203">
        <f t="shared" si="39"/>
        <v>96433704</v>
      </c>
    </row>
    <row r="328" spans="1:48" customFormat="1" ht="15" x14ac:dyDescent="0.25">
      <c r="A328" s="189">
        <v>891800982</v>
      </c>
      <c r="B328" s="192" t="s">
        <v>501</v>
      </c>
      <c r="C328" s="193">
        <v>44896</v>
      </c>
      <c r="D328" s="194">
        <v>43891</v>
      </c>
      <c r="E328" s="194">
        <v>44865</v>
      </c>
      <c r="F328" s="156">
        <v>680069909</v>
      </c>
      <c r="G328" s="157">
        <v>2189001</v>
      </c>
      <c r="H328" s="157">
        <v>0</v>
      </c>
      <c r="I328" s="157">
        <v>0</v>
      </c>
      <c r="J328" s="158">
        <v>254025162</v>
      </c>
      <c r="K328" s="158">
        <v>0</v>
      </c>
      <c r="L328" s="158">
        <v>1828761</v>
      </c>
      <c r="M328" s="158">
        <v>1189303</v>
      </c>
      <c r="N328" s="158">
        <v>242496</v>
      </c>
      <c r="O328" s="158">
        <v>0</v>
      </c>
      <c r="P328" s="158">
        <v>0</v>
      </c>
      <c r="Q328" s="157">
        <v>25380716</v>
      </c>
      <c r="R328" s="158">
        <v>0</v>
      </c>
      <c r="S328" s="159">
        <v>43085098</v>
      </c>
      <c r="T328" s="158">
        <v>167581943</v>
      </c>
      <c r="U328" s="158">
        <v>0</v>
      </c>
      <c r="V328" s="158">
        <v>1049082</v>
      </c>
      <c r="W328" s="158">
        <v>183498347</v>
      </c>
      <c r="X328" s="155">
        <f t="shared" si="36"/>
        <v>0</v>
      </c>
      <c r="Y328" s="158">
        <v>0</v>
      </c>
      <c r="Z328" s="158">
        <v>0</v>
      </c>
      <c r="AA328" s="155">
        <v>0</v>
      </c>
      <c r="AB328" s="155">
        <f t="shared" si="35"/>
        <v>680069909</v>
      </c>
      <c r="AC328" s="167" t="s">
        <v>56</v>
      </c>
      <c r="AD328" s="162">
        <v>7963</v>
      </c>
      <c r="AE328" s="174" t="s">
        <v>124</v>
      </c>
      <c r="AF328" s="174">
        <v>2</v>
      </c>
      <c r="AG328" s="189" t="s">
        <v>71</v>
      </c>
      <c r="AH328" s="160"/>
      <c r="AI328" s="175">
        <f t="shared" si="40"/>
        <v>44986</v>
      </c>
      <c r="AJ328" s="174"/>
      <c r="AK328" s="174"/>
      <c r="AL328" s="155"/>
      <c r="AM328" s="155"/>
      <c r="AN328" s="155"/>
      <c r="AO328" s="155"/>
      <c r="AP328" s="155"/>
      <c r="AQ328" s="155"/>
      <c r="AR328" s="155"/>
      <c r="AS328" s="155"/>
      <c r="AT328" s="203">
        <f t="shared" si="37"/>
        <v>281594879</v>
      </c>
      <c r="AU328" s="203">
        <f t="shared" si="38"/>
        <v>3260560</v>
      </c>
      <c r="AV328" s="203">
        <f t="shared" si="39"/>
        <v>43085098</v>
      </c>
    </row>
    <row r="329" spans="1:48" customFormat="1" ht="15" x14ac:dyDescent="0.25">
      <c r="A329" s="189">
        <v>800224466</v>
      </c>
      <c r="B329" s="192" t="s">
        <v>502</v>
      </c>
      <c r="C329" s="193">
        <v>44896</v>
      </c>
      <c r="D329" s="194">
        <v>43678</v>
      </c>
      <c r="E329" s="194">
        <v>44865</v>
      </c>
      <c r="F329" s="156">
        <v>303767682</v>
      </c>
      <c r="G329" s="157">
        <v>0</v>
      </c>
      <c r="H329" s="157">
        <v>0</v>
      </c>
      <c r="I329" s="157">
        <v>0</v>
      </c>
      <c r="J329" s="158">
        <v>7089684</v>
      </c>
      <c r="K329" s="158">
        <v>0</v>
      </c>
      <c r="L329" s="158">
        <v>0</v>
      </c>
      <c r="M329" s="158">
        <v>3333642</v>
      </c>
      <c r="N329" s="158">
        <v>0</v>
      </c>
      <c r="O329" s="158">
        <v>0</v>
      </c>
      <c r="P329" s="158">
        <v>0</v>
      </c>
      <c r="Q329" s="157">
        <v>0</v>
      </c>
      <c r="R329" s="158">
        <v>6085900</v>
      </c>
      <c r="S329" s="159">
        <v>61949978</v>
      </c>
      <c r="T329" s="158">
        <v>192832611</v>
      </c>
      <c r="U329" s="158">
        <v>0</v>
      </c>
      <c r="V329" s="158">
        <v>0</v>
      </c>
      <c r="W329" s="158">
        <v>32475867</v>
      </c>
      <c r="X329" s="155">
        <f t="shared" si="36"/>
        <v>0</v>
      </c>
      <c r="Y329" s="158">
        <v>0</v>
      </c>
      <c r="Z329" s="158">
        <v>0</v>
      </c>
      <c r="AA329" s="155">
        <v>0</v>
      </c>
      <c r="AB329" s="155">
        <f t="shared" si="35"/>
        <v>303767682</v>
      </c>
      <c r="AC329" s="167" t="s">
        <v>19</v>
      </c>
      <c r="AD329" s="162">
        <v>7961</v>
      </c>
      <c r="AE329" s="174" t="s">
        <v>124</v>
      </c>
      <c r="AF329" s="174">
        <v>2</v>
      </c>
      <c r="AG329" s="189" t="s">
        <v>71</v>
      </c>
      <c r="AH329" s="160"/>
      <c r="AI329" s="175">
        <f t="shared" si="40"/>
        <v>44986</v>
      </c>
      <c r="AJ329" s="174"/>
      <c r="AK329" s="174"/>
      <c r="AL329" s="155"/>
      <c r="AM329" s="155"/>
      <c r="AN329" s="155"/>
      <c r="AO329" s="155"/>
      <c r="AP329" s="155"/>
      <c r="AQ329" s="155"/>
      <c r="AR329" s="155"/>
      <c r="AS329" s="155"/>
      <c r="AT329" s="203">
        <f t="shared" si="37"/>
        <v>7089684</v>
      </c>
      <c r="AU329" s="203">
        <f t="shared" si="38"/>
        <v>3333642</v>
      </c>
      <c r="AV329" s="203">
        <f t="shared" si="39"/>
        <v>61949978</v>
      </c>
    </row>
    <row r="330" spans="1:48" customFormat="1" ht="15" x14ac:dyDescent="0.25">
      <c r="A330" s="189">
        <v>860023987</v>
      </c>
      <c r="B330" s="192" t="s">
        <v>503</v>
      </c>
      <c r="C330" s="193">
        <v>44896</v>
      </c>
      <c r="D330" s="194">
        <v>44166</v>
      </c>
      <c r="E330" s="194">
        <v>44865</v>
      </c>
      <c r="F330" s="156">
        <v>59849356</v>
      </c>
      <c r="G330" s="157">
        <v>0</v>
      </c>
      <c r="H330" s="157">
        <v>0</v>
      </c>
      <c r="I330" s="157">
        <v>0</v>
      </c>
      <c r="J330" s="158">
        <v>27867961</v>
      </c>
      <c r="K330" s="158">
        <v>0</v>
      </c>
      <c r="L330" s="158">
        <v>0</v>
      </c>
      <c r="M330" s="158">
        <v>259200</v>
      </c>
      <c r="N330" s="158">
        <v>0</v>
      </c>
      <c r="O330" s="158">
        <v>0</v>
      </c>
      <c r="P330" s="158">
        <v>0</v>
      </c>
      <c r="Q330" s="157">
        <v>3588148</v>
      </c>
      <c r="R330" s="158">
        <v>3985180</v>
      </c>
      <c r="S330" s="159">
        <v>520776</v>
      </c>
      <c r="T330" s="158">
        <v>3223327</v>
      </c>
      <c r="U330" s="158">
        <v>0</v>
      </c>
      <c r="V330" s="158">
        <v>3473955</v>
      </c>
      <c r="W330" s="158">
        <v>16930809</v>
      </c>
      <c r="X330" s="155">
        <f t="shared" si="36"/>
        <v>0</v>
      </c>
      <c r="Y330" s="158">
        <v>0</v>
      </c>
      <c r="Z330" s="158">
        <v>0</v>
      </c>
      <c r="AA330" s="155">
        <v>0</v>
      </c>
      <c r="AB330" s="155">
        <f t="shared" si="35"/>
        <v>59849356</v>
      </c>
      <c r="AC330" s="167" t="s">
        <v>19</v>
      </c>
      <c r="AD330" s="162">
        <v>7959</v>
      </c>
      <c r="AE330" s="174" t="s">
        <v>124</v>
      </c>
      <c r="AF330" s="174">
        <v>2</v>
      </c>
      <c r="AG330" s="189" t="s">
        <v>71</v>
      </c>
      <c r="AH330" s="160"/>
      <c r="AI330" s="175">
        <f t="shared" si="40"/>
        <v>44986</v>
      </c>
      <c r="AJ330" s="174"/>
      <c r="AK330" s="174"/>
      <c r="AL330" s="155"/>
      <c r="AM330" s="155"/>
      <c r="AN330" s="155"/>
      <c r="AO330" s="155"/>
      <c r="AP330" s="155"/>
      <c r="AQ330" s="155"/>
      <c r="AR330" s="155"/>
      <c r="AS330" s="155"/>
      <c r="AT330" s="203">
        <f t="shared" si="37"/>
        <v>31456109</v>
      </c>
      <c r="AU330" s="203">
        <f t="shared" si="38"/>
        <v>259200</v>
      </c>
      <c r="AV330" s="203">
        <f t="shared" si="39"/>
        <v>520776</v>
      </c>
    </row>
    <row r="331" spans="1:48" s="195" customFormat="1" ht="16.5" x14ac:dyDescent="0.3">
      <c r="A331" s="189">
        <v>891180268</v>
      </c>
      <c r="B331" s="192" t="s">
        <v>73</v>
      </c>
      <c r="C331" s="193">
        <v>44897</v>
      </c>
      <c r="D331" s="194">
        <v>41183</v>
      </c>
      <c r="E331" s="194">
        <v>44895</v>
      </c>
      <c r="F331" s="202">
        <v>1542535174</v>
      </c>
      <c r="G331" s="156">
        <v>139369100</v>
      </c>
      <c r="H331" s="157">
        <v>0</v>
      </c>
      <c r="I331" s="157">
        <v>0</v>
      </c>
      <c r="J331" s="157">
        <v>107143408</v>
      </c>
      <c r="K331" s="158">
        <v>0</v>
      </c>
      <c r="L331" s="158">
        <v>4193710</v>
      </c>
      <c r="M331" s="158">
        <v>8254404</v>
      </c>
      <c r="N331" s="158">
        <v>26046974</v>
      </c>
      <c r="O331" s="158">
        <v>0</v>
      </c>
      <c r="P331" s="158">
        <v>0</v>
      </c>
      <c r="Q331" s="158">
        <v>19907907</v>
      </c>
      <c r="R331" s="157">
        <v>0</v>
      </c>
      <c r="S331" s="158">
        <v>111410159</v>
      </c>
      <c r="T331" s="159">
        <v>86375837</v>
      </c>
      <c r="U331" s="158">
        <v>0</v>
      </c>
      <c r="V331" s="158">
        <v>0</v>
      </c>
      <c r="W331" s="158">
        <v>1039833675</v>
      </c>
      <c r="X331" s="155">
        <f t="shared" si="36"/>
        <v>0</v>
      </c>
      <c r="Y331" s="158">
        <v>0</v>
      </c>
      <c r="Z331" s="158">
        <v>0</v>
      </c>
      <c r="AA331" s="157">
        <f>+Y331+Z331</f>
        <v>0</v>
      </c>
      <c r="AB331" s="157">
        <f>+F331-AA331</f>
        <v>1542535174</v>
      </c>
      <c r="AC331" s="167" t="s">
        <v>56</v>
      </c>
      <c r="AD331" s="161">
        <v>7984</v>
      </c>
      <c r="AE331" s="174" t="s">
        <v>126</v>
      </c>
      <c r="AF331" s="174">
        <v>2</v>
      </c>
      <c r="AG331" s="189" t="s">
        <v>71</v>
      </c>
      <c r="AH331" s="160"/>
      <c r="AI331" s="175">
        <v>44987</v>
      </c>
      <c r="AJ331" s="174"/>
      <c r="AK331" s="174"/>
      <c r="AL331" s="155"/>
      <c r="AM331" s="155"/>
      <c r="AN331" s="155"/>
      <c r="AO331" s="155"/>
      <c r="AP331" s="155"/>
      <c r="AQ331" s="155"/>
      <c r="AR331" s="155"/>
      <c r="AS331" s="155"/>
      <c r="AT331" s="203">
        <f t="shared" si="37"/>
        <v>266420415</v>
      </c>
      <c r="AU331" s="203">
        <f t="shared" si="38"/>
        <v>38495088</v>
      </c>
      <c r="AV331" s="203">
        <f t="shared" si="39"/>
        <v>111410159</v>
      </c>
    </row>
    <row r="332" spans="1:48" s="195" customFormat="1" ht="16.5" x14ac:dyDescent="0.3">
      <c r="A332" s="189">
        <v>900341157</v>
      </c>
      <c r="B332" s="192" t="s">
        <v>504</v>
      </c>
      <c r="C332" s="193">
        <v>44898</v>
      </c>
      <c r="D332" s="194">
        <v>44805</v>
      </c>
      <c r="E332" s="194">
        <v>44895</v>
      </c>
      <c r="F332" s="202">
        <v>22787130</v>
      </c>
      <c r="G332" s="156">
        <v>0</v>
      </c>
      <c r="H332" s="157">
        <v>0</v>
      </c>
      <c r="I332" s="157">
        <v>0</v>
      </c>
      <c r="J332" s="157">
        <v>19149800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7">
        <v>0</v>
      </c>
      <c r="S332" s="158">
        <v>1386600</v>
      </c>
      <c r="T332" s="159">
        <v>0</v>
      </c>
      <c r="U332" s="158">
        <v>0</v>
      </c>
      <c r="V332" s="158">
        <v>0</v>
      </c>
      <c r="W332" s="158">
        <v>2250730</v>
      </c>
      <c r="X332" s="155">
        <f t="shared" si="36"/>
        <v>0</v>
      </c>
      <c r="Y332" s="158">
        <v>0</v>
      </c>
      <c r="Z332" s="158">
        <v>0</v>
      </c>
      <c r="AA332" s="157">
        <f t="shared" ref="AA332:AA382" si="41">+Y332+Z332</f>
        <v>0</v>
      </c>
      <c r="AB332" s="157">
        <f t="shared" ref="AB332:AB382" si="42">+F332-AA332</f>
        <v>22787130</v>
      </c>
      <c r="AC332" s="167" t="s">
        <v>19</v>
      </c>
      <c r="AD332" s="161">
        <v>8010</v>
      </c>
      <c r="AE332" s="174" t="s">
        <v>126</v>
      </c>
      <c r="AF332" s="174">
        <v>2</v>
      </c>
      <c r="AG332" s="189" t="s">
        <v>71</v>
      </c>
      <c r="AH332" s="160"/>
      <c r="AI332" s="175">
        <v>44988</v>
      </c>
      <c r="AJ332" s="174"/>
      <c r="AK332" s="174"/>
      <c r="AL332" s="155"/>
      <c r="AM332" s="155"/>
      <c r="AN332" s="155"/>
      <c r="AO332" s="155"/>
      <c r="AP332" s="155"/>
      <c r="AQ332" s="155"/>
      <c r="AR332" s="155"/>
      <c r="AS332" s="155"/>
      <c r="AT332" s="203">
        <f t="shared" si="37"/>
        <v>19149800</v>
      </c>
      <c r="AU332" s="203">
        <f t="shared" si="38"/>
        <v>0</v>
      </c>
      <c r="AV332" s="203">
        <f t="shared" si="39"/>
        <v>1386600</v>
      </c>
    </row>
    <row r="333" spans="1:48" s="195" customFormat="1" ht="16.5" x14ac:dyDescent="0.3">
      <c r="A333" s="189">
        <v>8673670</v>
      </c>
      <c r="B333" s="192" t="s">
        <v>505</v>
      </c>
      <c r="C333" s="193">
        <v>44898</v>
      </c>
      <c r="D333" s="194">
        <v>44743</v>
      </c>
      <c r="E333" s="194">
        <v>44895</v>
      </c>
      <c r="F333" s="202">
        <v>10985704</v>
      </c>
      <c r="G333" s="156">
        <v>0</v>
      </c>
      <c r="H333" s="157">
        <v>0</v>
      </c>
      <c r="I333" s="157">
        <v>0</v>
      </c>
      <c r="J333" s="157">
        <v>0</v>
      </c>
      <c r="K333" s="158">
        <v>0</v>
      </c>
      <c r="L333" s="158">
        <v>0</v>
      </c>
      <c r="M333" s="158">
        <v>0</v>
      </c>
      <c r="N333" s="158">
        <v>0</v>
      </c>
      <c r="O333" s="158">
        <v>0</v>
      </c>
      <c r="P333" s="158">
        <v>0</v>
      </c>
      <c r="Q333" s="158">
        <v>2362330</v>
      </c>
      <c r="R333" s="157">
        <v>0</v>
      </c>
      <c r="S333" s="158">
        <v>0</v>
      </c>
      <c r="T333" s="159">
        <v>2457270</v>
      </c>
      <c r="U333" s="158">
        <v>0</v>
      </c>
      <c r="V333" s="158">
        <v>0</v>
      </c>
      <c r="W333" s="158">
        <v>6166104</v>
      </c>
      <c r="X333" s="155">
        <f t="shared" si="36"/>
        <v>0</v>
      </c>
      <c r="Y333" s="158">
        <v>0</v>
      </c>
      <c r="Z333" s="158">
        <v>0</v>
      </c>
      <c r="AA333" s="157">
        <f t="shared" si="41"/>
        <v>0</v>
      </c>
      <c r="AB333" s="157">
        <f t="shared" si="42"/>
        <v>10985704</v>
      </c>
      <c r="AC333" s="167" t="s">
        <v>58</v>
      </c>
      <c r="AD333" s="161">
        <v>8009</v>
      </c>
      <c r="AE333" s="174" t="s">
        <v>126</v>
      </c>
      <c r="AF333" s="174">
        <v>2</v>
      </c>
      <c r="AG333" s="189" t="s">
        <v>71</v>
      </c>
      <c r="AH333" s="160"/>
      <c r="AI333" s="175">
        <v>44988</v>
      </c>
      <c r="AJ333" s="174"/>
      <c r="AK333" s="174"/>
      <c r="AL333" s="155"/>
      <c r="AM333" s="155"/>
      <c r="AN333" s="155"/>
      <c r="AO333" s="155"/>
      <c r="AP333" s="155"/>
      <c r="AQ333" s="155"/>
      <c r="AR333" s="155"/>
      <c r="AS333" s="155"/>
      <c r="AT333" s="203">
        <f t="shared" si="37"/>
        <v>2362330</v>
      </c>
      <c r="AU333" s="203">
        <f t="shared" si="38"/>
        <v>0</v>
      </c>
      <c r="AV333" s="203">
        <f t="shared" si="39"/>
        <v>0</v>
      </c>
    </row>
    <row r="334" spans="1:48" s="195" customFormat="1" ht="16.5" x14ac:dyDescent="0.3">
      <c r="A334" s="189">
        <v>800193490</v>
      </c>
      <c r="B334" s="192" t="s">
        <v>506</v>
      </c>
      <c r="C334" s="193">
        <v>44898</v>
      </c>
      <c r="D334" s="194">
        <v>40422</v>
      </c>
      <c r="E334" s="194">
        <v>44895</v>
      </c>
      <c r="F334" s="202">
        <v>21384304</v>
      </c>
      <c r="G334" s="156">
        <v>0</v>
      </c>
      <c r="H334" s="157">
        <v>0</v>
      </c>
      <c r="I334" s="157">
        <v>0</v>
      </c>
      <c r="J334" s="157">
        <v>6877898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5090330</v>
      </c>
      <c r="R334" s="157">
        <v>0</v>
      </c>
      <c r="S334" s="158">
        <v>5989184</v>
      </c>
      <c r="T334" s="159">
        <v>1287677</v>
      </c>
      <c r="U334" s="158">
        <v>0</v>
      </c>
      <c r="V334" s="158">
        <v>98200</v>
      </c>
      <c r="W334" s="158">
        <v>2041015</v>
      </c>
      <c r="X334" s="155">
        <f t="shared" si="36"/>
        <v>0</v>
      </c>
      <c r="Y334" s="158">
        <v>0</v>
      </c>
      <c r="Z334" s="158">
        <v>0</v>
      </c>
      <c r="AA334" s="157">
        <f t="shared" si="41"/>
        <v>0</v>
      </c>
      <c r="AB334" s="157">
        <f t="shared" si="42"/>
        <v>21384304</v>
      </c>
      <c r="AC334" s="167" t="s">
        <v>19</v>
      </c>
      <c r="AD334" s="161">
        <v>8008</v>
      </c>
      <c r="AE334" s="174" t="s">
        <v>126</v>
      </c>
      <c r="AF334" s="174">
        <v>2</v>
      </c>
      <c r="AG334" s="189" t="s">
        <v>71</v>
      </c>
      <c r="AH334" s="160"/>
      <c r="AI334" s="175">
        <v>44988</v>
      </c>
      <c r="AJ334" s="174"/>
      <c r="AK334" s="174"/>
      <c r="AL334" s="155"/>
      <c r="AM334" s="155"/>
      <c r="AN334" s="155"/>
      <c r="AO334" s="155"/>
      <c r="AP334" s="155"/>
      <c r="AQ334" s="155"/>
      <c r="AR334" s="155"/>
      <c r="AS334" s="155"/>
      <c r="AT334" s="203">
        <f t="shared" si="37"/>
        <v>11968228</v>
      </c>
      <c r="AU334" s="203">
        <f t="shared" si="38"/>
        <v>0</v>
      </c>
      <c r="AV334" s="203">
        <f t="shared" si="39"/>
        <v>5989184</v>
      </c>
    </row>
    <row r="335" spans="1:48" s="195" customFormat="1" ht="16.5" x14ac:dyDescent="0.3">
      <c r="A335" s="189">
        <v>19062743</v>
      </c>
      <c r="B335" s="192" t="s">
        <v>137</v>
      </c>
      <c r="C335" s="193">
        <v>44898</v>
      </c>
      <c r="D335" s="194">
        <v>44866</v>
      </c>
      <c r="E335" s="194">
        <v>44895</v>
      </c>
      <c r="F335" s="202">
        <v>4051470</v>
      </c>
      <c r="G335" s="156">
        <v>0</v>
      </c>
      <c r="H335" s="157">
        <v>0</v>
      </c>
      <c r="I335" s="157">
        <v>0</v>
      </c>
      <c r="J335" s="157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7">
        <v>0</v>
      </c>
      <c r="S335" s="158">
        <v>1626235</v>
      </c>
      <c r="T335" s="159">
        <v>0</v>
      </c>
      <c r="U335" s="158">
        <v>0</v>
      </c>
      <c r="V335" s="158">
        <v>0</v>
      </c>
      <c r="W335" s="158">
        <v>2425235</v>
      </c>
      <c r="X335" s="155">
        <f t="shared" si="36"/>
        <v>0</v>
      </c>
      <c r="Y335" s="158">
        <v>0</v>
      </c>
      <c r="Z335" s="158">
        <v>0</v>
      </c>
      <c r="AA335" s="157">
        <f t="shared" si="41"/>
        <v>0</v>
      </c>
      <c r="AB335" s="157">
        <f t="shared" si="42"/>
        <v>4051470</v>
      </c>
      <c r="AC335" s="167" t="s">
        <v>58</v>
      </c>
      <c r="AD335" s="161">
        <v>8006</v>
      </c>
      <c r="AE335" s="174" t="s">
        <v>126</v>
      </c>
      <c r="AF335" s="174">
        <v>2</v>
      </c>
      <c r="AG335" s="189" t="s">
        <v>71</v>
      </c>
      <c r="AH335" s="160"/>
      <c r="AI335" s="175">
        <v>44988</v>
      </c>
      <c r="AJ335" s="174"/>
      <c r="AK335" s="174"/>
      <c r="AL335" s="155"/>
      <c r="AM335" s="155"/>
      <c r="AN335" s="155"/>
      <c r="AO335" s="155"/>
      <c r="AP335" s="155"/>
      <c r="AQ335" s="155"/>
      <c r="AR335" s="155"/>
      <c r="AS335" s="155"/>
      <c r="AT335" s="203">
        <f t="shared" si="37"/>
        <v>0</v>
      </c>
      <c r="AU335" s="203">
        <f t="shared" si="38"/>
        <v>0</v>
      </c>
      <c r="AV335" s="203">
        <f t="shared" si="39"/>
        <v>1626235</v>
      </c>
    </row>
    <row r="336" spans="1:48" s="195" customFormat="1" ht="16.5" x14ac:dyDescent="0.3">
      <c r="A336" s="189">
        <v>32707732</v>
      </c>
      <c r="B336" s="192" t="s">
        <v>507</v>
      </c>
      <c r="C336" s="193">
        <v>44898</v>
      </c>
      <c r="D336" s="194">
        <v>44805</v>
      </c>
      <c r="E336" s="194">
        <v>44834</v>
      </c>
      <c r="F336" s="202">
        <v>2453123</v>
      </c>
      <c r="G336" s="156">
        <v>0</v>
      </c>
      <c r="H336" s="157">
        <v>0</v>
      </c>
      <c r="I336" s="157">
        <v>0</v>
      </c>
      <c r="J336" s="157">
        <v>0</v>
      </c>
      <c r="K336" s="158">
        <v>0</v>
      </c>
      <c r="L336" s="158">
        <v>0</v>
      </c>
      <c r="M336" s="158">
        <v>0</v>
      </c>
      <c r="N336" s="158">
        <v>0</v>
      </c>
      <c r="O336" s="158">
        <v>0</v>
      </c>
      <c r="P336" s="158">
        <v>0</v>
      </c>
      <c r="Q336" s="158">
        <v>1402223</v>
      </c>
      <c r="R336" s="157">
        <v>0</v>
      </c>
      <c r="S336" s="158">
        <v>0</v>
      </c>
      <c r="T336" s="159">
        <v>0</v>
      </c>
      <c r="U336" s="158">
        <v>0</v>
      </c>
      <c r="V336" s="158">
        <v>0</v>
      </c>
      <c r="W336" s="158">
        <v>1050900</v>
      </c>
      <c r="X336" s="155">
        <f t="shared" si="36"/>
        <v>0</v>
      </c>
      <c r="Y336" s="158">
        <v>0</v>
      </c>
      <c r="Z336" s="158">
        <v>0</v>
      </c>
      <c r="AA336" s="157">
        <f t="shared" si="41"/>
        <v>0</v>
      </c>
      <c r="AB336" s="157">
        <f t="shared" si="42"/>
        <v>2453123</v>
      </c>
      <c r="AC336" s="167" t="s">
        <v>58</v>
      </c>
      <c r="AD336" s="161">
        <v>8005</v>
      </c>
      <c r="AE336" s="174" t="s">
        <v>126</v>
      </c>
      <c r="AF336" s="174">
        <v>2</v>
      </c>
      <c r="AG336" s="189" t="s">
        <v>71</v>
      </c>
      <c r="AH336" s="160"/>
      <c r="AI336" s="175">
        <v>44988</v>
      </c>
      <c r="AJ336" s="174"/>
      <c r="AK336" s="174"/>
      <c r="AL336" s="155"/>
      <c r="AM336" s="155"/>
      <c r="AN336" s="155"/>
      <c r="AO336" s="155"/>
      <c r="AP336" s="155"/>
      <c r="AQ336" s="155"/>
      <c r="AR336" s="155"/>
      <c r="AS336" s="155"/>
      <c r="AT336" s="203">
        <f t="shared" si="37"/>
        <v>1402223</v>
      </c>
      <c r="AU336" s="203">
        <f t="shared" si="38"/>
        <v>0</v>
      </c>
      <c r="AV336" s="203">
        <f t="shared" si="39"/>
        <v>0</v>
      </c>
    </row>
    <row r="337" spans="1:48" s="195" customFormat="1" ht="16.5" x14ac:dyDescent="0.3">
      <c r="A337" s="189">
        <v>891190011</v>
      </c>
      <c r="B337" s="192" t="s">
        <v>508</v>
      </c>
      <c r="C337" s="193">
        <v>44898</v>
      </c>
      <c r="D337" s="194">
        <v>41640</v>
      </c>
      <c r="E337" s="194">
        <v>44895</v>
      </c>
      <c r="F337" s="202">
        <v>53914516</v>
      </c>
      <c r="G337" s="156">
        <v>0</v>
      </c>
      <c r="H337" s="157">
        <v>0</v>
      </c>
      <c r="I337" s="157">
        <v>0</v>
      </c>
      <c r="J337" s="157">
        <v>0</v>
      </c>
      <c r="K337" s="158">
        <v>0</v>
      </c>
      <c r="L337" s="158">
        <v>0</v>
      </c>
      <c r="M337" s="158">
        <v>18600</v>
      </c>
      <c r="N337" s="158">
        <v>0</v>
      </c>
      <c r="O337" s="158">
        <v>0</v>
      </c>
      <c r="P337" s="158">
        <v>0</v>
      </c>
      <c r="Q337" s="158">
        <v>0</v>
      </c>
      <c r="R337" s="157">
        <v>0</v>
      </c>
      <c r="S337" s="158">
        <v>0</v>
      </c>
      <c r="T337" s="159">
        <v>4539000</v>
      </c>
      <c r="U337" s="158">
        <v>0</v>
      </c>
      <c r="V337" s="158">
        <v>47800370</v>
      </c>
      <c r="W337" s="158">
        <v>1556546</v>
      </c>
      <c r="X337" s="155">
        <f t="shared" si="36"/>
        <v>0</v>
      </c>
      <c r="Y337" s="158">
        <v>0</v>
      </c>
      <c r="Z337" s="158">
        <v>0</v>
      </c>
      <c r="AA337" s="157">
        <f t="shared" si="41"/>
        <v>0</v>
      </c>
      <c r="AB337" s="157">
        <f t="shared" si="42"/>
        <v>53914516</v>
      </c>
      <c r="AC337" s="167" t="s">
        <v>56</v>
      </c>
      <c r="AD337" s="161">
        <v>8003</v>
      </c>
      <c r="AE337" s="174" t="s">
        <v>126</v>
      </c>
      <c r="AF337" s="174">
        <v>2</v>
      </c>
      <c r="AG337" s="189" t="s">
        <v>71</v>
      </c>
      <c r="AH337" s="160"/>
      <c r="AI337" s="175">
        <v>44988</v>
      </c>
      <c r="AJ337" s="174"/>
      <c r="AK337" s="174"/>
      <c r="AL337" s="155"/>
      <c r="AM337" s="155"/>
      <c r="AN337" s="155"/>
      <c r="AO337" s="155"/>
      <c r="AP337" s="155"/>
      <c r="AQ337" s="155"/>
      <c r="AR337" s="155"/>
      <c r="AS337" s="155"/>
      <c r="AT337" s="203">
        <f t="shared" si="37"/>
        <v>0</v>
      </c>
      <c r="AU337" s="203">
        <f t="shared" si="38"/>
        <v>18600</v>
      </c>
      <c r="AV337" s="203">
        <f t="shared" si="39"/>
        <v>0</v>
      </c>
    </row>
    <row r="338" spans="1:48" s="195" customFormat="1" ht="16.5" x14ac:dyDescent="0.3">
      <c r="A338" s="189">
        <v>900971006</v>
      </c>
      <c r="B338" s="192" t="s">
        <v>509</v>
      </c>
      <c r="C338" s="193">
        <v>44898</v>
      </c>
      <c r="D338" s="194">
        <v>43525</v>
      </c>
      <c r="E338" s="194">
        <v>44895</v>
      </c>
      <c r="F338" s="202">
        <v>12800094741</v>
      </c>
      <c r="G338" s="156">
        <v>35402104</v>
      </c>
      <c r="H338" s="157">
        <v>0</v>
      </c>
      <c r="I338" s="157">
        <v>0</v>
      </c>
      <c r="J338" s="157">
        <v>3014130281</v>
      </c>
      <c r="K338" s="158">
        <v>23232735</v>
      </c>
      <c r="L338" s="158">
        <v>7554689</v>
      </c>
      <c r="M338" s="158">
        <v>35219635</v>
      </c>
      <c r="N338" s="158">
        <v>94558798</v>
      </c>
      <c r="O338" s="158">
        <v>0</v>
      </c>
      <c r="P338" s="158">
        <v>0</v>
      </c>
      <c r="Q338" s="158">
        <v>1444479030</v>
      </c>
      <c r="R338" s="157">
        <v>0</v>
      </c>
      <c r="S338" s="158">
        <v>1313297682</v>
      </c>
      <c r="T338" s="159">
        <v>2693260910</v>
      </c>
      <c r="U338" s="158">
        <v>7556060</v>
      </c>
      <c r="V338" s="158">
        <v>1495015652</v>
      </c>
      <c r="W338" s="158">
        <v>2636387165</v>
      </c>
      <c r="X338" s="155">
        <f t="shared" si="36"/>
        <v>0</v>
      </c>
      <c r="Y338" s="158">
        <v>0</v>
      </c>
      <c r="Z338" s="158">
        <v>0</v>
      </c>
      <c r="AA338" s="157">
        <f t="shared" si="41"/>
        <v>0</v>
      </c>
      <c r="AB338" s="157">
        <f t="shared" si="42"/>
        <v>12800094741</v>
      </c>
      <c r="AC338" s="167" t="s">
        <v>55</v>
      </c>
      <c r="AD338" s="161">
        <v>8000</v>
      </c>
      <c r="AE338" s="174" t="s">
        <v>126</v>
      </c>
      <c r="AF338" s="174">
        <v>2</v>
      </c>
      <c r="AG338" s="189" t="s">
        <v>71</v>
      </c>
      <c r="AH338" s="160"/>
      <c r="AI338" s="175">
        <v>44988</v>
      </c>
      <c r="AJ338" s="174"/>
      <c r="AK338" s="174"/>
      <c r="AL338" s="155"/>
      <c r="AM338" s="155"/>
      <c r="AN338" s="155"/>
      <c r="AO338" s="155"/>
      <c r="AP338" s="155"/>
      <c r="AQ338" s="155"/>
      <c r="AR338" s="155"/>
      <c r="AS338" s="155"/>
      <c r="AT338" s="203">
        <f t="shared" si="37"/>
        <v>4494011415</v>
      </c>
      <c r="AU338" s="203">
        <f t="shared" si="38"/>
        <v>160565857</v>
      </c>
      <c r="AV338" s="203">
        <f t="shared" si="39"/>
        <v>1313297682</v>
      </c>
    </row>
    <row r="339" spans="1:48" s="195" customFormat="1" ht="16.5" x14ac:dyDescent="0.3">
      <c r="A339" s="189">
        <v>53064495</v>
      </c>
      <c r="B339" s="192" t="s">
        <v>183</v>
      </c>
      <c r="C339" s="193">
        <v>44900</v>
      </c>
      <c r="D339" s="194">
        <v>44835</v>
      </c>
      <c r="E339" s="194">
        <v>44895</v>
      </c>
      <c r="F339" s="202">
        <v>24444800</v>
      </c>
      <c r="G339" s="156">
        <v>0</v>
      </c>
      <c r="H339" s="157">
        <v>0</v>
      </c>
      <c r="I339" s="157">
        <v>0</v>
      </c>
      <c r="J339" s="157">
        <v>0</v>
      </c>
      <c r="K339" s="158">
        <v>0</v>
      </c>
      <c r="L339" s="158">
        <v>0</v>
      </c>
      <c r="M339" s="158">
        <v>0</v>
      </c>
      <c r="N339" s="158">
        <v>0</v>
      </c>
      <c r="O339" s="158">
        <v>0</v>
      </c>
      <c r="P339" s="158">
        <v>0</v>
      </c>
      <c r="Q339" s="158">
        <v>13578000</v>
      </c>
      <c r="R339" s="157">
        <v>0</v>
      </c>
      <c r="S339" s="158">
        <v>0</v>
      </c>
      <c r="T339" s="159">
        <v>3696000</v>
      </c>
      <c r="U339" s="158">
        <v>0</v>
      </c>
      <c r="V339" s="158">
        <v>0</v>
      </c>
      <c r="W339" s="158">
        <v>7170800</v>
      </c>
      <c r="X339" s="155">
        <f t="shared" si="36"/>
        <v>0</v>
      </c>
      <c r="Y339" s="158">
        <v>0</v>
      </c>
      <c r="Z339" s="158">
        <v>0</v>
      </c>
      <c r="AA339" s="157">
        <f t="shared" si="41"/>
        <v>0</v>
      </c>
      <c r="AB339" s="157">
        <f t="shared" si="42"/>
        <v>24444800</v>
      </c>
      <c r="AC339" s="167" t="s">
        <v>58</v>
      </c>
      <c r="AD339" s="161">
        <v>8047</v>
      </c>
      <c r="AE339" s="174" t="s">
        <v>126</v>
      </c>
      <c r="AF339" s="174">
        <v>2</v>
      </c>
      <c r="AG339" s="189" t="s">
        <v>71</v>
      </c>
      <c r="AH339" s="160"/>
      <c r="AI339" s="175">
        <v>44990</v>
      </c>
      <c r="AJ339" s="174"/>
      <c r="AK339" s="174"/>
      <c r="AL339" s="155"/>
      <c r="AM339" s="155"/>
      <c r="AN339" s="155"/>
      <c r="AO339" s="155"/>
      <c r="AP339" s="155"/>
      <c r="AQ339" s="155"/>
      <c r="AR339" s="155"/>
      <c r="AS339" s="155"/>
      <c r="AT339" s="203">
        <f t="shared" si="37"/>
        <v>13578000</v>
      </c>
      <c r="AU339" s="203">
        <f t="shared" si="38"/>
        <v>0</v>
      </c>
      <c r="AV339" s="203">
        <f t="shared" si="39"/>
        <v>0</v>
      </c>
    </row>
    <row r="340" spans="1:48" s="195" customFormat="1" ht="16.5" x14ac:dyDescent="0.3">
      <c r="A340" s="189">
        <v>900284591</v>
      </c>
      <c r="B340" s="192" t="s">
        <v>138</v>
      </c>
      <c r="C340" s="193">
        <v>44900</v>
      </c>
      <c r="D340" s="194">
        <v>44256</v>
      </c>
      <c r="E340" s="194">
        <v>44895</v>
      </c>
      <c r="F340" s="202">
        <v>19664615570</v>
      </c>
      <c r="G340" s="156">
        <v>2410</v>
      </c>
      <c r="H340" s="157">
        <v>0</v>
      </c>
      <c r="I340" s="157">
        <v>0</v>
      </c>
      <c r="J340" s="157">
        <v>8449084103</v>
      </c>
      <c r="K340" s="158">
        <v>0</v>
      </c>
      <c r="L340" s="158">
        <v>674503</v>
      </c>
      <c r="M340" s="158">
        <v>4748072</v>
      </c>
      <c r="N340" s="158">
        <v>13682601</v>
      </c>
      <c r="O340" s="158">
        <v>0</v>
      </c>
      <c r="P340" s="158">
        <v>0</v>
      </c>
      <c r="Q340" s="158">
        <v>4833932936</v>
      </c>
      <c r="R340" s="157">
        <v>0</v>
      </c>
      <c r="S340" s="158">
        <v>1412543446</v>
      </c>
      <c r="T340" s="159">
        <v>1149364726</v>
      </c>
      <c r="U340" s="158">
        <v>2492500520</v>
      </c>
      <c r="V340" s="158">
        <v>123035254</v>
      </c>
      <c r="W340" s="158">
        <v>1185046999</v>
      </c>
      <c r="X340" s="155">
        <f t="shared" si="36"/>
        <v>0</v>
      </c>
      <c r="Y340" s="158">
        <v>0</v>
      </c>
      <c r="Z340" s="158">
        <v>0</v>
      </c>
      <c r="AA340" s="157">
        <f t="shared" si="41"/>
        <v>0</v>
      </c>
      <c r="AB340" s="157">
        <f t="shared" si="42"/>
        <v>19664615570</v>
      </c>
      <c r="AC340" s="167" t="s">
        <v>19</v>
      </c>
      <c r="AD340" s="161">
        <v>8042</v>
      </c>
      <c r="AE340" s="174" t="s">
        <v>126</v>
      </c>
      <c r="AF340" s="174">
        <v>2</v>
      </c>
      <c r="AG340" s="189" t="s">
        <v>71</v>
      </c>
      <c r="AH340" s="160"/>
      <c r="AI340" s="175">
        <v>44990</v>
      </c>
      <c r="AJ340" s="174"/>
      <c r="AK340" s="174"/>
      <c r="AL340" s="155"/>
      <c r="AM340" s="155"/>
      <c r="AN340" s="155"/>
      <c r="AO340" s="155"/>
      <c r="AP340" s="155"/>
      <c r="AQ340" s="155"/>
      <c r="AR340" s="155"/>
      <c r="AS340" s="155"/>
      <c r="AT340" s="203">
        <f t="shared" si="37"/>
        <v>13283019449</v>
      </c>
      <c r="AU340" s="203">
        <f t="shared" si="38"/>
        <v>19105176</v>
      </c>
      <c r="AV340" s="203">
        <f t="shared" si="39"/>
        <v>1412543446</v>
      </c>
    </row>
    <row r="341" spans="1:48" s="195" customFormat="1" ht="16.5" x14ac:dyDescent="0.3">
      <c r="A341" s="189">
        <v>900817489</v>
      </c>
      <c r="B341" s="192" t="s">
        <v>510</v>
      </c>
      <c r="C341" s="193">
        <v>44900</v>
      </c>
      <c r="D341" s="194">
        <v>44531</v>
      </c>
      <c r="E341" s="194">
        <v>44895</v>
      </c>
      <c r="F341" s="202">
        <v>80295440</v>
      </c>
      <c r="G341" s="156">
        <v>0</v>
      </c>
      <c r="H341" s="157">
        <v>0</v>
      </c>
      <c r="I341" s="157">
        <v>0</v>
      </c>
      <c r="J341" s="157">
        <v>16804028</v>
      </c>
      <c r="K341" s="158">
        <v>0</v>
      </c>
      <c r="L341" s="158">
        <v>0</v>
      </c>
      <c r="M341" s="158">
        <v>0</v>
      </c>
      <c r="N341" s="158">
        <v>0</v>
      </c>
      <c r="O341" s="158">
        <v>0</v>
      </c>
      <c r="P341" s="158">
        <v>0</v>
      </c>
      <c r="Q341" s="158">
        <v>25324140</v>
      </c>
      <c r="R341" s="157">
        <v>0</v>
      </c>
      <c r="S341" s="158">
        <v>2764910</v>
      </c>
      <c r="T341" s="159">
        <v>35120400</v>
      </c>
      <c r="U341" s="158">
        <v>0</v>
      </c>
      <c r="V341" s="158">
        <v>0</v>
      </c>
      <c r="W341" s="158">
        <v>281962</v>
      </c>
      <c r="X341" s="155">
        <f t="shared" si="36"/>
        <v>0</v>
      </c>
      <c r="Y341" s="158">
        <v>0</v>
      </c>
      <c r="Z341" s="158">
        <v>0</v>
      </c>
      <c r="AA341" s="157">
        <f t="shared" si="41"/>
        <v>0</v>
      </c>
      <c r="AB341" s="157">
        <f t="shared" si="42"/>
        <v>80295440</v>
      </c>
      <c r="AC341" s="167" t="s">
        <v>58</v>
      </c>
      <c r="AD341" s="161">
        <v>8037</v>
      </c>
      <c r="AE341" s="174" t="s">
        <v>126</v>
      </c>
      <c r="AF341" s="174">
        <v>2</v>
      </c>
      <c r="AG341" s="189" t="s">
        <v>71</v>
      </c>
      <c r="AH341" s="160"/>
      <c r="AI341" s="175">
        <v>44990</v>
      </c>
      <c r="AJ341" s="174"/>
      <c r="AK341" s="174"/>
      <c r="AL341" s="155"/>
      <c r="AM341" s="155"/>
      <c r="AN341" s="155"/>
      <c r="AO341" s="155"/>
      <c r="AP341" s="155"/>
      <c r="AQ341" s="155"/>
      <c r="AR341" s="155"/>
      <c r="AS341" s="155"/>
      <c r="AT341" s="203">
        <f t="shared" si="37"/>
        <v>42128168</v>
      </c>
      <c r="AU341" s="203">
        <f t="shared" si="38"/>
        <v>0</v>
      </c>
      <c r="AV341" s="203">
        <f t="shared" si="39"/>
        <v>2764910</v>
      </c>
    </row>
    <row r="342" spans="1:48" s="195" customFormat="1" ht="16.5" x14ac:dyDescent="0.3">
      <c r="A342" s="189">
        <v>80083584</v>
      </c>
      <c r="B342" s="192" t="s">
        <v>511</v>
      </c>
      <c r="C342" s="193">
        <v>44901</v>
      </c>
      <c r="D342" s="194">
        <v>44409</v>
      </c>
      <c r="E342" s="194">
        <v>44895</v>
      </c>
      <c r="F342" s="202">
        <v>17200</v>
      </c>
      <c r="G342" s="156">
        <v>0</v>
      </c>
      <c r="H342" s="157">
        <v>0</v>
      </c>
      <c r="I342" s="157">
        <v>0</v>
      </c>
      <c r="J342" s="157">
        <v>0</v>
      </c>
      <c r="K342" s="158">
        <v>0</v>
      </c>
      <c r="L342" s="158">
        <v>0</v>
      </c>
      <c r="M342" s="158">
        <v>0</v>
      </c>
      <c r="N342" s="158">
        <v>0</v>
      </c>
      <c r="O342" s="158">
        <v>0</v>
      </c>
      <c r="P342" s="158">
        <v>0</v>
      </c>
      <c r="Q342" s="158">
        <v>0</v>
      </c>
      <c r="R342" s="157">
        <v>0</v>
      </c>
      <c r="S342" s="158">
        <v>17200</v>
      </c>
      <c r="T342" s="159">
        <v>0</v>
      </c>
      <c r="U342" s="158">
        <v>0</v>
      </c>
      <c r="V342" s="158">
        <v>0</v>
      </c>
      <c r="W342" s="158">
        <v>0</v>
      </c>
      <c r="X342" s="155">
        <f t="shared" si="36"/>
        <v>0</v>
      </c>
      <c r="Y342" s="158">
        <v>0</v>
      </c>
      <c r="Z342" s="158">
        <v>0</v>
      </c>
      <c r="AA342" s="157">
        <f t="shared" si="41"/>
        <v>0</v>
      </c>
      <c r="AB342" s="157">
        <f t="shared" si="42"/>
        <v>17200</v>
      </c>
      <c r="AC342" s="167" t="s">
        <v>58</v>
      </c>
      <c r="AD342" s="161">
        <v>8070</v>
      </c>
      <c r="AE342" s="174" t="s">
        <v>126</v>
      </c>
      <c r="AF342" s="174">
        <v>2</v>
      </c>
      <c r="AG342" s="189" t="s">
        <v>71</v>
      </c>
      <c r="AH342" s="160"/>
      <c r="AI342" s="175">
        <v>44991</v>
      </c>
      <c r="AJ342" s="174"/>
      <c r="AK342" s="174"/>
      <c r="AL342" s="155"/>
      <c r="AM342" s="155"/>
      <c r="AN342" s="155"/>
      <c r="AO342" s="155"/>
      <c r="AP342" s="155"/>
      <c r="AQ342" s="155"/>
      <c r="AR342" s="155"/>
      <c r="AS342" s="155"/>
      <c r="AT342" s="203">
        <f t="shared" si="37"/>
        <v>0</v>
      </c>
      <c r="AU342" s="203">
        <f t="shared" si="38"/>
        <v>0</v>
      </c>
      <c r="AV342" s="203">
        <f t="shared" si="39"/>
        <v>17200</v>
      </c>
    </row>
    <row r="343" spans="1:48" s="195" customFormat="1" ht="16.5" x14ac:dyDescent="0.3">
      <c r="A343" s="189">
        <v>79270670</v>
      </c>
      <c r="B343" s="192" t="s">
        <v>184</v>
      </c>
      <c r="C343" s="193">
        <v>44901</v>
      </c>
      <c r="D343" s="194">
        <v>44805</v>
      </c>
      <c r="E343" s="194">
        <v>44834</v>
      </c>
      <c r="F343" s="202">
        <v>7034147</v>
      </c>
      <c r="G343" s="156">
        <v>0</v>
      </c>
      <c r="H343" s="157">
        <v>0</v>
      </c>
      <c r="I343" s="157">
        <v>0</v>
      </c>
      <c r="J343" s="157">
        <v>0</v>
      </c>
      <c r="K343" s="158">
        <v>0</v>
      </c>
      <c r="L343" s="158">
        <v>0</v>
      </c>
      <c r="M343" s="158">
        <v>0</v>
      </c>
      <c r="N343" s="158">
        <v>0</v>
      </c>
      <c r="O343" s="158">
        <v>0</v>
      </c>
      <c r="P343" s="158">
        <v>0</v>
      </c>
      <c r="Q343" s="158">
        <v>0</v>
      </c>
      <c r="R343" s="157">
        <v>0</v>
      </c>
      <c r="S343" s="158">
        <v>0</v>
      </c>
      <c r="T343" s="159">
        <v>0</v>
      </c>
      <c r="U343" s="158">
        <v>0</v>
      </c>
      <c r="V343" s="158">
        <v>0</v>
      </c>
      <c r="W343" s="158">
        <v>7034147</v>
      </c>
      <c r="X343" s="155">
        <f t="shared" si="36"/>
        <v>0</v>
      </c>
      <c r="Y343" s="158">
        <v>0</v>
      </c>
      <c r="Z343" s="158">
        <v>0</v>
      </c>
      <c r="AA343" s="157">
        <f t="shared" si="41"/>
        <v>0</v>
      </c>
      <c r="AB343" s="157">
        <f t="shared" si="42"/>
        <v>7034147</v>
      </c>
      <c r="AC343" s="167" t="s">
        <v>58</v>
      </c>
      <c r="AD343" s="161">
        <v>8067</v>
      </c>
      <c r="AE343" s="174" t="s">
        <v>126</v>
      </c>
      <c r="AF343" s="174">
        <v>2</v>
      </c>
      <c r="AG343" s="189" t="s">
        <v>71</v>
      </c>
      <c r="AH343" s="160"/>
      <c r="AI343" s="175">
        <v>44991</v>
      </c>
      <c r="AJ343" s="174"/>
      <c r="AK343" s="174"/>
      <c r="AL343" s="155"/>
      <c r="AM343" s="155"/>
      <c r="AN343" s="155"/>
      <c r="AO343" s="155"/>
      <c r="AP343" s="155"/>
      <c r="AQ343" s="155"/>
      <c r="AR343" s="155"/>
      <c r="AS343" s="155"/>
      <c r="AT343" s="203">
        <f t="shared" si="37"/>
        <v>0</v>
      </c>
      <c r="AU343" s="203">
        <f t="shared" si="38"/>
        <v>0</v>
      </c>
      <c r="AV343" s="203">
        <f t="shared" si="39"/>
        <v>0</v>
      </c>
    </row>
    <row r="344" spans="1:48" s="195" customFormat="1" ht="16.5" x14ac:dyDescent="0.3">
      <c r="A344" s="189">
        <v>79590137</v>
      </c>
      <c r="B344" s="192" t="s">
        <v>512</v>
      </c>
      <c r="C344" s="193">
        <v>44904</v>
      </c>
      <c r="D344" s="194">
        <v>44562</v>
      </c>
      <c r="E344" s="194">
        <v>44895</v>
      </c>
      <c r="F344" s="202">
        <v>28058760</v>
      </c>
      <c r="G344" s="156">
        <v>0</v>
      </c>
      <c r="H344" s="157">
        <v>0</v>
      </c>
      <c r="I344" s="157">
        <v>0</v>
      </c>
      <c r="J344" s="157">
        <v>0</v>
      </c>
      <c r="K344" s="158">
        <v>0</v>
      </c>
      <c r="L344" s="158">
        <v>0</v>
      </c>
      <c r="M344" s="158">
        <v>0</v>
      </c>
      <c r="N344" s="158">
        <v>0</v>
      </c>
      <c r="O344" s="158">
        <v>0</v>
      </c>
      <c r="P344" s="158">
        <v>0</v>
      </c>
      <c r="Q344" s="158">
        <v>0</v>
      </c>
      <c r="R344" s="157">
        <v>0</v>
      </c>
      <c r="S344" s="158">
        <v>213234</v>
      </c>
      <c r="T344" s="159">
        <v>0</v>
      </c>
      <c r="U344" s="158">
        <v>0</v>
      </c>
      <c r="V344" s="158">
        <v>2281420</v>
      </c>
      <c r="W344" s="158">
        <v>25564106</v>
      </c>
      <c r="X344" s="155">
        <f t="shared" si="36"/>
        <v>0</v>
      </c>
      <c r="Y344" s="158">
        <v>0</v>
      </c>
      <c r="Z344" s="158">
        <v>0</v>
      </c>
      <c r="AA344" s="157">
        <f t="shared" si="41"/>
        <v>0</v>
      </c>
      <c r="AB344" s="157">
        <f t="shared" si="42"/>
        <v>28058760</v>
      </c>
      <c r="AC344" s="167" t="s">
        <v>58</v>
      </c>
      <c r="AD344" s="161">
        <v>8126</v>
      </c>
      <c r="AE344" s="174" t="s">
        <v>126</v>
      </c>
      <c r="AF344" s="174">
        <v>2</v>
      </c>
      <c r="AG344" s="189" t="s">
        <v>71</v>
      </c>
      <c r="AH344" s="160"/>
      <c r="AI344" s="175">
        <v>44994</v>
      </c>
      <c r="AJ344" s="174"/>
      <c r="AK344" s="174"/>
      <c r="AL344" s="155"/>
      <c r="AM344" s="155"/>
      <c r="AN344" s="155"/>
      <c r="AO344" s="155"/>
      <c r="AP344" s="155"/>
      <c r="AQ344" s="155"/>
      <c r="AR344" s="155"/>
      <c r="AS344" s="155"/>
      <c r="AT344" s="203">
        <f t="shared" si="37"/>
        <v>0</v>
      </c>
      <c r="AU344" s="203">
        <f t="shared" si="38"/>
        <v>0</v>
      </c>
      <c r="AV344" s="203">
        <f t="shared" si="39"/>
        <v>213234</v>
      </c>
    </row>
    <row r="345" spans="1:48" s="195" customFormat="1" ht="16.5" x14ac:dyDescent="0.3">
      <c r="A345" s="189">
        <v>79487376</v>
      </c>
      <c r="B345" s="192" t="s">
        <v>513</v>
      </c>
      <c r="C345" s="193">
        <v>44904</v>
      </c>
      <c r="D345" s="194">
        <v>44896</v>
      </c>
      <c r="E345" s="194">
        <v>44895</v>
      </c>
      <c r="F345" s="202">
        <v>4447203</v>
      </c>
      <c r="G345" s="156">
        <v>0</v>
      </c>
      <c r="H345" s="157">
        <v>0</v>
      </c>
      <c r="I345" s="157">
        <v>0</v>
      </c>
      <c r="J345" s="157">
        <v>2901256</v>
      </c>
      <c r="K345" s="158">
        <v>0</v>
      </c>
      <c r="L345" s="158">
        <v>0</v>
      </c>
      <c r="M345" s="158">
        <v>0</v>
      </c>
      <c r="N345" s="158">
        <v>0</v>
      </c>
      <c r="O345" s="158">
        <v>0</v>
      </c>
      <c r="P345" s="158">
        <v>0</v>
      </c>
      <c r="Q345" s="158">
        <v>0</v>
      </c>
      <c r="R345" s="157">
        <v>0</v>
      </c>
      <c r="S345" s="158">
        <v>1171062</v>
      </c>
      <c r="T345" s="159">
        <v>0</v>
      </c>
      <c r="U345" s="158">
        <v>0</v>
      </c>
      <c r="V345" s="158">
        <v>0</v>
      </c>
      <c r="W345" s="158">
        <v>374885</v>
      </c>
      <c r="X345" s="155">
        <f t="shared" si="36"/>
        <v>0</v>
      </c>
      <c r="Y345" s="158">
        <v>0</v>
      </c>
      <c r="Z345" s="158">
        <v>0</v>
      </c>
      <c r="AA345" s="157">
        <f t="shared" si="41"/>
        <v>0</v>
      </c>
      <c r="AB345" s="157">
        <f t="shared" si="42"/>
        <v>4447203</v>
      </c>
      <c r="AC345" s="167" t="s">
        <v>58</v>
      </c>
      <c r="AD345" s="161">
        <v>8122</v>
      </c>
      <c r="AE345" s="174" t="s">
        <v>126</v>
      </c>
      <c r="AF345" s="174">
        <v>2</v>
      </c>
      <c r="AG345" s="189" t="s">
        <v>71</v>
      </c>
      <c r="AH345" s="160"/>
      <c r="AI345" s="175">
        <v>44994</v>
      </c>
      <c r="AJ345" s="174"/>
      <c r="AK345" s="174"/>
      <c r="AL345" s="155"/>
      <c r="AM345" s="155"/>
      <c r="AN345" s="155"/>
      <c r="AO345" s="155"/>
      <c r="AP345" s="155"/>
      <c r="AQ345" s="155"/>
      <c r="AR345" s="155"/>
      <c r="AS345" s="155"/>
      <c r="AT345" s="203">
        <f t="shared" si="37"/>
        <v>2901256</v>
      </c>
      <c r="AU345" s="203">
        <f t="shared" si="38"/>
        <v>0</v>
      </c>
      <c r="AV345" s="203">
        <f t="shared" si="39"/>
        <v>1171062</v>
      </c>
    </row>
    <row r="346" spans="1:48" s="195" customFormat="1" ht="16.5" x14ac:dyDescent="0.3">
      <c r="A346" s="189">
        <v>830099212</v>
      </c>
      <c r="B346" s="192" t="s">
        <v>133</v>
      </c>
      <c r="C346" s="193">
        <v>44908</v>
      </c>
      <c r="D346" s="194">
        <v>42125</v>
      </c>
      <c r="E346" s="194">
        <v>44895</v>
      </c>
      <c r="F346" s="202">
        <v>15470718570</v>
      </c>
      <c r="G346" s="156">
        <v>181162161</v>
      </c>
      <c r="H346" s="157">
        <v>0</v>
      </c>
      <c r="I346" s="157">
        <v>0</v>
      </c>
      <c r="J346" s="157">
        <v>7821738580</v>
      </c>
      <c r="K346" s="158">
        <v>245890</v>
      </c>
      <c r="L346" s="158">
        <v>476263155</v>
      </c>
      <c r="M346" s="158">
        <v>1155841733</v>
      </c>
      <c r="N346" s="158">
        <v>0</v>
      </c>
      <c r="O346" s="158">
        <v>0</v>
      </c>
      <c r="P346" s="158">
        <v>0</v>
      </c>
      <c r="Q346" s="158">
        <v>679356100</v>
      </c>
      <c r="R346" s="157">
        <v>11842439</v>
      </c>
      <c r="S346" s="158">
        <v>811449173</v>
      </c>
      <c r="T346" s="159">
        <v>927503041</v>
      </c>
      <c r="U346" s="158">
        <v>0</v>
      </c>
      <c r="V346" s="158">
        <v>1260896</v>
      </c>
      <c r="W346" s="158">
        <v>3404055402</v>
      </c>
      <c r="X346" s="155">
        <f t="shared" si="36"/>
        <v>0</v>
      </c>
      <c r="Y346" s="158">
        <v>0</v>
      </c>
      <c r="Z346" s="158">
        <v>0</v>
      </c>
      <c r="AA346" s="157">
        <f t="shared" si="41"/>
        <v>0</v>
      </c>
      <c r="AB346" s="157">
        <f t="shared" si="42"/>
        <v>15470718570</v>
      </c>
      <c r="AC346" s="167" t="s">
        <v>55</v>
      </c>
      <c r="AD346" s="161">
        <v>8212</v>
      </c>
      <c r="AE346" s="174" t="s">
        <v>126</v>
      </c>
      <c r="AF346" s="174">
        <v>2</v>
      </c>
      <c r="AG346" s="189" t="s">
        <v>71</v>
      </c>
      <c r="AH346" s="160"/>
      <c r="AI346" s="175">
        <v>44998</v>
      </c>
      <c r="AJ346" s="174"/>
      <c r="AK346" s="174"/>
      <c r="AL346" s="155"/>
      <c r="AM346" s="155"/>
      <c r="AN346" s="155"/>
      <c r="AO346" s="155"/>
      <c r="AP346" s="155"/>
      <c r="AQ346" s="155"/>
      <c r="AR346" s="155"/>
      <c r="AS346" s="155"/>
      <c r="AT346" s="203">
        <f t="shared" si="37"/>
        <v>8682256841</v>
      </c>
      <c r="AU346" s="203">
        <f t="shared" si="38"/>
        <v>1632350778</v>
      </c>
      <c r="AV346" s="203">
        <f t="shared" si="39"/>
        <v>811449173</v>
      </c>
    </row>
    <row r="347" spans="1:48" s="195" customFormat="1" ht="16.5" x14ac:dyDescent="0.3">
      <c r="A347" s="189">
        <v>800222844</v>
      </c>
      <c r="B347" s="192" t="s">
        <v>514</v>
      </c>
      <c r="C347" s="193">
        <v>44908</v>
      </c>
      <c r="D347" s="194">
        <v>43221</v>
      </c>
      <c r="E347" s="194">
        <v>44895</v>
      </c>
      <c r="F347" s="202">
        <v>946939184</v>
      </c>
      <c r="G347" s="156">
        <v>0</v>
      </c>
      <c r="H347" s="157">
        <v>0</v>
      </c>
      <c r="I347" s="157">
        <v>0</v>
      </c>
      <c r="J347" s="157">
        <v>190890167</v>
      </c>
      <c r="K347" s="158">
        <v>0</v>
      </c>
      <c r="L347" s="158">
        <v>109200</v>
      </c>
      <c r="M347" s="158">
        <v>109200</v>
      </c>
      <c r="N347" s="158">
        <v>0</v>
      </c>
      <c r="O347" s="158">
        <v>0</v>
      </c>
      <c r="P347" s="158">
        <v>0</v>
      </c>
      <c r="Q347" s="158">
        <v>17247406</v>
      </c>
      <c r="R347" s="157">
        <v>0</v>
      </c>
      <c r="S347" s="158">
        <v>277790840</v>
      </c>
      <c r="T347" s="159">
        <v>456108009</v>
      </c>
      <c r="U347" s="158">
        <v>0</v>
      </c>
      <c r="V347" s="158">
        <v>0</v>
      </c>
      <c r="W347" s="158">
        <v>4684362</v>
      </c>
      <c r="X347" s="155">
        <f t="shared" si="36"/>
        <v>0</v>
      </c>
      <c r="Y347" s="158">
        <v>0</v>
      </c>
      <c r="Z347" s="158">
        <v>0</v>
      </c>
      <c r="AA347" s="157">
        <f t="shared" si="41"/>
        <v>0</v>
      </c>
      <c r="AB347" s="157">
        <f t="shared" si="42"/>
        <v>946939184</v>
      </c>
      <c r="AC347" s="167" t="s">
        <v>19</v>
      </c>
      <c r="AD347" s="161">
        <v>8210</v>
      </c>
      <c r="AE347" s="174" t="s">
        <v>126</v>
      </c>
      <c r="AF347" s="174">
        <v>2</v>
      </c>
      <c r="AG347" s="189" t="s">
        <v>71</v>
      </c>
      <c r="AH347" s="160"/>
      <c r="AI347" s="175">
        <v>44998</v>
      </c>
      <c r="AJ347" s="174"/>
      <c r="AK347" s="174"/>
      <c r="AL347" s="155"/>
      <c r="AM347" s="155"/>
      <c r="AN347" s="155"/>
      <c r="AO347" s="155"/>
      <c r="AP347" s="155"/>
      <c r="AQ347" s="155"/>
      <c r="AR347" s="155"/>
      <c r="AS347" s="155"/>
      <c r="AT347" s="203">
        <f t="shared" si="37"/>
        <v>208137573</v>
      </c>
      <c r="AU347" s="203">
        <f t="shared" si="38"/>
        <v>218400</v>
      </c>
      <c r="AV347" s="203">
        <f t="shared" si="39"/>
        <v>277790840</v>
      </c>
    </row>
    <row r="348" spans="1:48" s="195" customFormat="1" ht="16.5" x14ac:dyDescent="0.3">
      <c r="A348" s="189">
        <v>891856161</v>
      </c>
      <c r="B348" s="192" t="s">
        <v>515</v>
      </c>
      <c r="C348" s="193">
        <v>44910</v>
      </c>
      <c r="D348" s="194">
        <v>41609</v>
      </c>
      <c r="E348" s="194">
        <v>44895</v>
      </c>
      <c r="F348" s="202">
        <v>494120144</v>
      </c>
      <c r="G348" s="156">
        <v>299622</v>
      </c>
      <c r="H348" s="157">
        <v>0</v>
      </c>
      <c r="I348" s="157">
        <v>0</v>
      </c>
      <c r="J348" s="157">
        <v>34947493</v>
      </c>
      <c r="K348" s="158">
        <v>0</v>
      </c>
      <c r="L348" s="158">
        <v>234000</v>
      </c>
      <c r="M348" s="158">
        <v>10638921</v>
      </c>
      <c r="N348" s="158">
        <v>8399635</v>
      </c>
      <c r="O348" s="158">
        <v>0</v>
      </c>
      <c r="P348" s="158">
        <v>0</v>
      </c>
      <c r="Q348" s="158">
        <v>28241897</v>
      </c>
      <c r="R348" s="157">
        <v>275649529</v>
      </c>
      <c r="S348" s="158">
        <v>61090418</v>
      </c>
      <c r="T348" s="159">
        <v>20000298</v>
      </c>
      <c r="U348" s="158">
        <v>3369496</v>
      </c>
      <c r="V348" s="158">
        <v>14029047</v>
      </c>
      <c r="W348" s="158">
        <v>37219788</v>
      </c>
      <c r="X348" s="155">
        <f t="shared" si="36"/>
        <v>0</v>
      </c>
      <c r="Y348" s="158">
        <v>0</v>
      </c>
      <c r="Z348" s="158">
        <v>0</v>
      </c>
      <c r="AA348" s="157">
        <f t="shared" si="41"/>
        <v>0</v>
      </c>
      <c r="AB348" s="157">
        <f t="shared" si="42"/>
        <v>494120144</v>
      </c>
      <c r="AC348" s="167" t="s">
        <v>19</v>
      </c>
      <c r="AD348" s="161">
        <v>8272</v>
      </c>
      <c r="AE348" s="174" t="s">
        <v>126</v>
      </c>
      <c r="AF348" s="174">
        <v>2</v>
      </c>
      <c r="AG348" s="189" t="s">
        <v>71</v>
      </c>
      <c r="AH348" s="160"/>
      <c r="AI348" s="175">
        <v>45000</v>
      </c>
      <c r="AJ348" s="174"/>
      <c r="AK348" s="174"/>
      <c r="AL348" s="155"/>
      <c r="AM348" s="155"/>
      <c r="AN348" s="155"/>
      <c r="AO348" s="155"/>
      <c r="AP348" s="155"/>
      <c r="AQ348" s="155"/>
      <c r="AR348" s="155"/>
      <c r="AS348" s="155"/>
      <c r="AT348" s="203">
        <f t="shared" si="37"/>
        <v>63489012</v>
      </c>
      <c r="AU348" s="203">
        <f t="shared" si="38"/>
        <v>19272556</v>
      </c>
      <c r="AV348" s="203">
        <f t="shared" si="39"/>
        <v>61090418</v>
      </c>
    </row>
    <row r="349" spans="1:48" s="195" customFormat="1" ht="16.5" x14ac:dyDescent="0.3">
      <c r="A349" s="189">
        <v>387017</v>
      </c>
      <c r="B349" s="192" t="s">
        <v>516</v>
      </c>
      <c r="C349" s="193">
        <v>44910</v>
      </c>
      <c r="D349" s="194">
        <v>43891</v>
      </c>
      <c r="E349" s="194">
        <v>44681</v>
      </c>
      <c r="F349" s="202">
        <v>67524900</v>
      </c>
      <c r="G349" s="156">
        <v>37380</v>
      </c>
      <c r="H349" s="157">
        <v>0</v>
      </c>
      <c r="I349" s="157">
        <v>0</v>
      </c>
      <c r="J349" s="157">
        <v>0</v>
      </c>
      <c r="K349" s="158">
        <v>0</v>
      </c>
      <c r="L349" s="158">
        <v>0</v>
      </c>
      <c r="M349" s="158">
        <v>0</v>
      </c>
      <c r="N349" s="158">
        <v>0</v>
      </c>
      <c r="O349" s="158">
        <v>0</v>
      </c>
      <c r="P349" s="158">
        <v>0</v>
      </c>
      <c r="Q349" s="158">
        <v>0</v>
      </c>
      <c r="R349" s="157">
        <v>0</v>
      </c>
      <c r="S349" s="158">
        <v>0</v>
      </c>
      <c r="T349" s="159">
        <v>1489700</v>
      </c>
      <c r="U349" s="158">
        <v>0</v>
      </c>
      <c r="V349" s="158">
        <v>6209600</v>
      </c>
      <c r="W349" s="158">
        <v>59788220</v>
      </c>
      <c r="X349" s="155">
        <f t="shared" si="36"/>
        <v>0</v>
      </c>
      <c r="Y349" s="158">
        <v>0</v>
      </c>
      <c r="Z349" s="158">
        <v>0</v>
      </c>
      <c r="AA349" s="157">
        <f t="shared" si="41"/>
        <v>0</v>
      </c>
      <c r="AB349" s="157">
        <f t="shared" si="42"/>
        <v>67524900</v>
      </c>
      <c r="AC349" s="167" t="s">
        <v>58</v>
      </c>
      <c r="AD349" s="161">
        <v>8270</v>
      </c>
      <c r="AE349" s="174" t="s">
        <v>126</v>
      </c>
      <c r="AF349" s="174">
        <v>2</v>
      </c>
      <c r="AG349" s="189" t="s">
        <v>71</v>
      </c>
      <c r="AH349" s="160"/>
      <c r="AI349" s="175">
        <v>45000</v>
      </c>
      <c r="AJ349" s="174"/>
      <c r="AK349" s="174"/>
      <c r="AL349" s="155"/>
      <c r="AM349" s="155"/>
      <c r="AN349" s="155"/>
      <c r="AO349" s="155"/>
      <c r="AP349" s="155"/>
      <c r="AQ349" s="155"/>
      <c r="AR349" s="155"/>
      <c r="AS349" s="155"/>
      <c r="AT349" s="203">
        <f t="shared" si="37"/>
        <v>37380</v>
      </c>
      <c r="AU349" s="203">
        <f t="shared" si="38"/>
        <v>0</v>
      </c>
      <c r="AV349" s="203">
        <f t="shared" si="39"/>
        <v>0</v>
      </c>
    </row>
    <row r="350" spans="1:48" s="195" customFormat="1" ht="16.5" x14ac:dyDescent="0.3">
      <c r="A350" s="189">
        <v>900406995</v>
      </c>
      <c r="B350" s="192" t="s">
        <v>517</v>
      </c>
      <c r="C350" s="193">
        <v>44911</v>
      </c>
      <c r="D350" s="194">
        <v>44256</v>
      </c>
      <c r="E350" s="194">
        <v>44895</v>
      </c>
      <c r="F350" s="202">
        <v>71499825</v>
      </c>
      <c r="G350" s="156">
        <v>0</v>
      </c>
      <c r="H350" s="157">
        <v>0</v>
      </c>
      <c r="I350" s="157">
        <v>0</v>
      </c>
      <c r="J350" s="157">
        <v>1256850</v>
      </c>
      <c r="K350" s="158">
        <v>0</v>
      </c>
      <c r="L350" s="158">
        <v>0</v>
      </c>
      <c r="M350" s="158">
        <v>0</v>
      </c>
      <c r="N350" s="158">
        <v>0</v>
      </c>
      <c r="O350" s="158">
        <v>0</v>
      </c>
      <c r="P350" s="158">
        <v>0</v>
      </c>
      <c r="Q350" s="158">
        <v>0</v>
      </c>
      <c r="R350" s="157">
        <v>0</v>
      </c>
      <c r="S350" s="158">
        <v>0</v>
      </c>
      <c r="T350" s="159">
        <v>69893875</v>
      </c>
      <c r="U350" s="158">
        <v>0</v>
      </c>
      <c r="V350" s="158">
        <v>323450</v>
      </c>
      <c r="W350" s="158">
        <v>25650</v>
      </c>
      <c r="X350" s="155">
        <f t="shared" si="36"/>
        <v>0</v>
      </c>
      <c r="Y350" s="158">
        <v>0</v>
      </c>
      <c r="Z350" s="158">
        <v>0</v>
      </c>
      <c r="AA350" s="157">
        <f t="shared" si="41"/>
        <v>0</v>
      </c>
      <c r="AB350" s="157">
        <f t="shared" si="42"/>
        <v>71499825</v>
      </c>
      <c r="AC350" s="167" t="e">
        <v>#N/A</v>
      </c>
      <c r="AD350" s="161">
        <v>8288</v>
      </c>
      <c r="AE350" s="174" t="s">
        <v>126</v>
      </c>
      <c r="AF350" s="174">
        <v>2</v>
      </c>
      <c r="AG350" s="189" t="s">
        <v>71</v>
      </c>
      <c r="AH350" s="160"/>
      <c r="AI350" s="175">
        <v>45001</v>
      </c>
      <c r="AJ350" s="174"/>
      <c r="AK350" s="174"/>
      <c r="AL350" s="155"/>
      <c r="AM350" s="155"/>
      <c r="AN350" s="155"/>
      <c r="AO350" s="155"/>
      <c r="AP350" s="155"/>
      <c r="AQ350" s="155"/>
      <c r="AR350" s="155"/>
      <c r="AS350" s="155"/>
      <c r="AT350" s="203">
        <f t="shared" si="37"/>
        <v>1256850</v>
      </c>
      <c r="AU350" s="203">
        <f t="shared" si="38"/>
        <v>0</v>
      </c>
      <c r="AV350" s="203">
        <f t="shared" si="39"/>
        <v>0</v>
      </c>
    </row>
    <row r="351" spans="1:48" s="195" customFormat="1" ht="16.5" x14ac:dyDescent="0.3">
      <c r="A351" s="189">
        <v>806015201</v>
      </c>
      <c r="B351" s="192" t="s">
        <v>518</v>
      </c>
      <c r="C351" s="193">
        <v>44912</v>
      </c>
      <c r="D351" s="194">
        <v>42767</v>
      </c>
      <c r="E351" s="194">
        <v>44895</v>
      </c>
      <c r="F351" s="202">
        <v>1725198363</v>
      </c>
      <c r="G351" s="156">
        <v>0</v>
      </c>
      <c r="H351" s="157">
        <v>0</v>
      </c>
      <c r="I351" s="157">
        <v>0</v>
      </c>
      <c r="J351" s="157">
        <v>233978934</v>
      </c>
      <c r="K351" s="158">
        <v>0</v>
      </c>
      <c r="L351" s="158">
        <v>857149</v>
      </c>
      <c r="M351" s="158">
        <v>3209124</v>
      </c>
      <c r="N351" s="158">
        <v>848755</v>
      </c>
      <c r="O351" s="158">
        <v>0</v>
      </c>
      <c r="P351" s="158">
        <v>0</v>
      </c>
      <c r="Q351" s="158">
        <v>93469702</v>
      </c>
      <c r="R351" s="157">
        <v>0</v>
      </c>
      <c r="S351" s="158">
        <v>400735698</v>
      </c>
      <c r="T351" s="159">
        <v>231226847</v>
      </c>
      <c r="U351" s="158">
        <v>0</v>
      </c>
      <c r="V351" s="158">
        <v>183127396</v>
      </c>
      <c r="W351" s="158">
        <v>577744758</v>
      </c>
      <c r="X351" s="155">
        <f t="shared" ref="X351:X382" si="43">+F351-SUM(G351:W351)</f>
        <v>0</v>
      </c>
      <c r="Y351" s="158">
        <v>0</v>
      </c>
      <c r="Z351" s="158">
        <v>0</v>
      </c>
      <c r="AA351" s="157">
        <f t="shared" si="41"/>
        <v>0</v>
      </c>
      <c r="AB351" s="157">
        <f t="shared" si="42"/>
        <v>1725198363</v>
      </c>
      <c r="AC351" s="167" t="s">
        <v>59</v>
      </c>
      <c r="AD351" s="161">
        <v>8304</v>
      </c>
      <c r="AE351" s="174" t="s">
        <v>126</v>
      </c>
      <c r="AF351" s="174">
        <v>2</v>
      </c>
      <c r="AG351" s="189" t="s">
        <v>71</v>
      </c>
      <c r="AH351" s="160"/>
      <c r="AI351" s="175">
        <v>45002</v>
      </c>
      <c r="AJ351" s="174"/>
      <c r="AK351" s="174"/>
      <c r="AL351" s="155"/>
      <c r="AM351" s="155"/>
      <c r="AN351" s="155"/>
      <c r="AO351" s="155"/>
      <c r="AP351" s="155"/>
      <c r="AQ351" s="155"/>
      <c r="AR351" s="155"/>
      <c r="AS351" s="155"/>
      <c r="AT351" s="203">
        <f t="shared" si="37"/>
        <v>327448636</v>
      </c>
      <c r="AU351" s="203">
        <f t="shared" si="38"/>
        <v>4915028</v>
      </c>
      <c r="AV351" s="203">
        <f t="shared" si="39"/>
        <v>400735698</v>
      </c>
    </row>
    <row r="352" spans="1:48" s="195" customFormat="1" ht="16.5" x14ac:dyDescent="0.3">
      <c r="A352" s="189">
        <v>820001277</v>
      </c>
      <c r="B352" s="192" t="s">
        <v>136</v>
      </c>
      <c r="C352" s="193">
        <v>44912</v>
      </c>
      <c r="D352" s="194">
        <v>43132</v>
      </c>
      <c r="E352" s="194">
        <v>44895</v>
      </c>
      <c r="F352" s="202">
        <v>1911955918</v>
      </c>
      <c r="G352" s="156">
        <v>7676</v>
      </c>
      <c r="H352" s="157">
        <v>0</v>
      </c>
      <c r="I352" s="157">
        <v>0</v>
      </c>
      <c r="J352" s="157">
        <f>810319571-G352</f>
        <v>810311895</v>
      </c>
      <c r="K352" s="158">
        <v>0</v>
      </c>
      <c r="L352" s="158">
        <v>93369318</v>
      </c>
      <c r="M352" s="158">
        <v>179550493</v>
      </c>
      <c r="N352" s="158">
        <v>0</v>
      </c>
      <c r="O352" s="158">
        <v>0</v>
      </c>
      <c r="P352" s="158">
        <v>0</v>
      </c>
      <c r="Q352" s="158">
        <v>289059255</v>
      </c>
      <c r="R352" s="157">
        <v>0</v>
      </c>
      <c r="S352" s="158">
        <v>151301793</v>
      </c>
      <c r="T352" s="159">
        <v>75661844</v>
      </c>
      <c r="U352" s="158">
        <v>15658104</v>
      </c>
      <c r="V352" s="158">
        <v>39822466</v>
      </c>
      <c r="W352" s="158">
        <v>257213074</v>
      </c>
      <c r="X352" s="155">
        <f t="shared" si="43"/>
        <v>0</v>
      </c>
      <c r="Y352" s="158">
        <v>0</v>
      </c>
      <c r="Z352" s="158">
        <v>0</v>
      </c>
      <c r="AA352" s="157">
        <f t="shared" si="41"/>
        <v>0</v>
      </c>
      <c r="AB352" s="157">
        <f t="shared" si="42"/>
        <v>1911955918</v>
      </c>
      <c r="AC352" s="167" t="s">
        <v>19</v>
      </c>
      <c r="AD352" s="161">
        <v>8300</v>
      </c>
      <c r="AE352" s="174" t="s">
        <v>126</v>
      </c>
      <c r="AF352" s="174">
        <v>2</v>
      </c>
      <c r="AG352" s="189" t="s">
        <v>71</v>
      </c>
      <c r="AH352" s="160"/>
      <c r="AI352" s="175">
        <v>45002</v>
      </c>
      <c r="AJ352" s="174"/>
      <c r="AK352" s="174"/>
      <c r="AL352" s="155"/>
      <c r="AM352" s="155"/>
      <c r="AN352" s="155"/>
      <c r="AO352" s="155"/>
      <c r="AP352" s="155"/>
      <c r="AQ352" s="155"/>
      <c r="AR352" s="155"/>
      <c r="AS352" s="155"/>
      <c r="AT352" s="203">
        <f t="shared" si="37"/>
        <v>1099378826</v>
      </c>
      <c r="AU352" s="203">
        <f t="shared" si="38"/>
        <v>272919811</v>
      </c>
      <c r="AV352" s="203">
        <f t="shared" si="39"/>
        <v>151301793</v>
      </c>
    </row>
    <row r="353" spans="1:48" s="195" customFormat="1" ht="16.5" x14ac:dyDescent="0.3">
      <c r="A353" s="189">
        <v>860002541</v>
      </c>
      <c r="B353" s="192" t="s">
        <v>519</v>
      </c>
      <c r="C353" s="193">
        <v>44912</v>
      </c>
      <c r="D353" s="194">
        <v>42156</v>
      </c>
      <c r="E353" s="194">
        <v>44895</v>
      </c>
      <c r="F353" s="202">
        <v>4850370042</v>
      </c>
      <c r="G353" s="156">
        <v>64121958</v>
      </c>
      <c r="H353" s="157">
        <v>0</v>
      </c>
      <c r="I353" s="157">
        <v>0</v>
      </c>
      <c r="J353" s="157">
        <v>359414928</v>
      </c>
      <c r="K353" s="158">
        <v>1876539</v>
      </c>
      <c r="L353" s="158">
        <v>1261185933</v>
      </c>
      <c r="M353" s="158">
        <v>218940590</v>
      </c>
      <c r="N353" s="158">
        <v>60050144</v>
      </c>
      <c r="O353" s="158">
        <v>0</v>
      </c>
      <c r="P353" s="158">
        <v>9424508</v>
      </c>
      <c r="Q353" s="158">
        <v>627275209</v>
      </c>
      <c r="R353" s="157">
        <v>0</v>
      </c>
      <c r="S353" s="158">
        <v>583779042</v>
      </c>
      <c r="T353" s="159">
        <v>373987182</v>
      </c>
      <c r="U353" s="158">
        <v>0</v>
      </c>
      <c r="V353" s="158">
        <v>115409839</v>
      </c>
      <c r="W353" s="158">
        <v>1174904170</v>
      </c>
      <c r="X353" s="155">
        <f t="shared" si="43"/>
        <v>0</v>
      </c>
      <c r="Y353" s="158">
        <v>0</v>
      </c>
      <c r="Z353" s="158">
        <v>0</v>
      </c>
      <c r="AA353" s="157">
        <f t="shared" si="41"/>
        <v>0</v>
      </c>
      <c r="AB353" s="157">
        <f t="shared" si="42"/>
        <v>4850370042</v>
      </c>
      <c r="AC353" s="167" t="s">
        <v>55</v>
      </c>
      <c r="AD353" s="161">
        <v>8298</v>
      </c>
      <c r="AE353" s="174" t="s">
        <v>126</v>
      </c>
      <c r="AF353" s="174">
        <v>2</v>
      </c>
      <c r="AG353" s="189" t="s">
        <v>71</v>
      </c>
      <c r="AH353" s="160"/>
      <c r="AI353" s="175">
        <v>45002</v>
      </c>
      <c r="AJ353" s="174"/>
      <c r="AK353" s="174"/>
      <c r="AL353" s="155"/>
      <c r="AM353" s="155"/>
      <c r="AN353" s="155"/>
      <c r="AO353" s="155"/>
      <c r="AP353" s="155"/>
      <c r="AQ353" s="155"/>
      <c r="AR353" s="155"/>
      <c r="AS353" s="155"/>
      <c r="AT353" s="203">
        <f t="shared" si="37"/>
        <v>1060236603</v>
      </c>
      <c r="AU353" s="203">
        <f t="shared" si="38"/>
        <v>1542053206</v>
      </c>
      <c r="AV353" s="203">
        <f t="shared" si="39"/>
        <v>583779042</v>
      </c>
    </row>
    <row r="354" spans="1:48" s="195" customFormat="1" ht="16.5" x14ac:dyDescent="0.3">
      <c r="A354" s="189">
        <v>800066001</v>
      </c>
      <c r="B354" s="192" t="s">
        <v>520</v>
      </c>
      <c r="C354" s="193">
        <v>44913</v>
      </c>
      <c r="D354" s="194">
        <v>43800</v>
      </c>
      <c r="E354" s="194">
        <v>44895</v>
      </c>
      <c r="F354" s="202">
        <v>11411421417</v>
      </c>
      <c r="G354" s="156">
        <v>25659703</v>
      </c>
      <c r="H354" s="157">
        <v>0</v>
      </c>
      <c r="I354" s="157">
        <v>0</v>
      </c>
      <c r="J354" s="157">
        <v>1891710872</v>
      </c>
      <c r="K354" s="158">
        <v>5180000</v>
      </c>
      <c r="L354" s="158">
        <v>3177488</v>
      </c>
      <c r="M354" s="158">
        <v>7930547</v>
      </c>
      <c r="N354" s="158">
        <v>5169289053</v>
      </c>
      <c r="O354" s="158">
        <v>0</v>
      </c>
      <c r="P354" s="158">
        <v>7859816</v>
      </c>
      <c r="Q354" s="158">
        <v>570292067</v>
      </c>
      <c r="R354" s="157">
        <v>136883321</v>
      </c>
      <c r="S354" s="158">
        <v>419923974</v>
      </c>
      <c r="T354" s="159">
        <v>732408124</v>
      </c>
      <c r="U354" s="158">
        <v>33517034</v>
      </c>
      <c r="V354" s="158">
        <v>761730130</v>
      </c>
      <c r="W354" s="158">
        <v>1645859288</v>
      </c>
      <c r="X354" s="155">
        <f t="shared" si="43"/>
        <v>0</v>
      </c>
      <c r="Y354" s="158">
        <v>0</v>
      </c>
      <c r="Z354" s="158">
        <v>0</v>
      </c>
      <c r="AA354" s="157">
        <f t="shared" si="41"/>
        <v>0</v>
      </c>
      <c r="AB354" s="157">
        <f t="shared" si="42"/>
        <v>11411421417</v>
      </c>
      <c r="AC354" s="167" t="s">
        <v>55</v>
      </c>
      <c r="AD354" s="161">
        <v>8314</v>
      </c>
      <c r="AE354" s="174" t="s">
        <v>126</v>
      </c>
      <c r="AF354" s="174">
        <v>2</v>
      </c>
      <c r="AG354" s="189" t="s">
        <v>71</v>
      </c>
      <c r="AH354" s="160"/>
      <c r="AI354" s="175">
        <v>45003</v>
      </c>
      <c r="AJ354" s="174"/>
      <c r="AK354" s="174"/>
      <c r="AL354" s="155"/>
      <c r="AM354" s="155"/>
      <c r="AN354" s="155"/>
      <c r="AO354" s="155"/>
      <c r="AP354" s="155"/>
      <c r="AQ354" s="155"/>
      <c r="AR354" s="155"/>
      <c r="AS354" s="155"/>
      <c r="AT354" s="203">
        <f t="shared" si="37"/>
        <v>2495522458</v>
      </c>
      <c r="AU354" s="203">
        <f t="shared" si="38"/>
        <v>5185577088</v>
      </c>
      <c r="AV354" s="203">
        <f t="shared" si="39"/>
        <v>419923974</v>
      </c>
    </row>
    <row r="355" spans="1:48" s="195" customFormat="1" ht="16.5" x14ac:dyDescent="0.3">
      <c r="A355" s="189">
        <v>900529056</v>
      </c>
      <c r="B355" s="192" t="s">
        <v>521</v>
      </c>
      <c r="C355" s="193">
        <v>44914</v>
      </c>
      <c r="D355" s="194">
        <v>43009</v>
      </c>
      <c r="E355" s="194">
        <v>44895</v>
      </c>
      <c r="F355" s="202">
        <v>9455302997</v>
      </c>
      <c r="G355" s="156">
        <v>7100139</v>
      </c>
      <c r="H355" s="157">
        <v>0</v>
      </c>
      <c r="I355" s="157">
        <v>0</v>
      </c>
      <c r="J355" s="157">
        <v>5585128708</v>
      </c>
      <c r="K355" s="158">
        <v>0</v>
      </c>
      <c r="L355" s="158">
        <v>141716958</v>
      </c>
      <c r="M355" s="158">
        <v>115173592</v>
      </c>
      <c r="N355" s="158">
        <v>46712425</v>
      </c>
      <c r="O355" s="158">
        <v>0</v>
      </c>
      <c r="P355" s="158">
        <v>0</v>
      </c>
      <c r="Q355" s="158">
        <v>636514147</v>
      </c>
      <c r="R355" s="157">
        <v>0</v>
      </c>
      <c r="S355" s="158">
        <v>1303714631</v>
      </c>
      <c r="T355" s="159">
        <v>300431441</v>
      </c>
      <c r="U355" s="158">
        <v>4346208</v>
      </c>
      <c r="V355" s="158">
        <v>481118</v>
      </c>
      <c r="W355" s="158">
        <v>1313983630</v>
      </c>
      <c r="X355" s="155">
        <f t="shared" si="43"/>
        <v>0</v>
      </c>
      <c r="Y355" s="158">
        <v>0</v>
      </c>
      <c r="Z355" s="158">
        <v>0</v>
      </c>
      <c r="AA355" s="157">
        <f t="shared" si="41"/>
        <v>0</v>
      </c>
      <c r="AB355" s="157">
        <f t="shared" si="42"/>
        <v>9455302997</v>
      </c>
      <c r="AC355" s="167" t="s">
        <v>55</v>
      </c>
      <c r="AD355" s="161">
        <v>8340</v>
      </c>
      <c r="AE355" s="174" t="s">
        <v>126</v>
      </c>
      <c r="AF355" s="174">
        <v>2</v>
      </c>
      <c r="AG355" s="189" t="s">
        <v>71</v>
      </c>
      <c r="AH355" s="160"/>
      <c r="AI355" s="175">
        <v>45004</v>
      </c>
      <c r="AJ355" s="174"/>
      <c r="AK355" s="174"/>
      <c r="AL355" s="155"/>
      <c r="AM355" s="155"/>
      <c r="AN355" s="155"/>
      <c r="AO355" s="155"/>
      <c r="AP355" s="155"/>
      <c r="AQ355" s="155"/>
      <c r="AR355" s="155"/>
      <c r="AS355" s="155"/>
      <c r="AT355" s="203">
        <f t="shared" si="37"/>
        <v>6228742994</v>
      </c>
      <c r="AU355" s="203">
        <f t="shared" si="38"/>
        <v>303602975</v>
      </c>
      <c r="AV355" s="203">
        <f t="shared" si="39"/>
        <v>1303714631</v>
      </c>
    </row>
    <row r="356" spans="1:48" s="195" customFormat="1" ht="16.5" x14ac:dyDescent="0.3">
      <c r="A356" s="189">
        <v>800094898</v>
      </c>
      <c r="B356" s="192" t="s">
        <v>522</v>
      </c>
      <c r="C356" s="193">
        <v>44914</v>
      </c>
      <c r="D356" s="194">
        <v>42644</v>
      </c>
      <c r="E356" s="194">
        <v>44895</v>
      </c>
      <c r="F356" s="202">
        <v>912502092</v>
      </c>
      <c r="G356" s="156">
        <v>55866253</v>
      </c>
      <c r="H356" s="157">
        <v>0</v>
      </c>
      <c r="I356" s="157">
        <v>0</v>
      </c>
      <c r="J356" s="157">
        <v>279374536</v>
      </c>
      <c r="K356" s="158">
        <v>3056299</v>
      </c>
      <c r="L356" s="158">
        <v>2236604</v>
      </c>
      <c r="M356" s="158">
        <v>1132682</v>
      </c>
      <c r="N356" s="158">
        <v>18162903</v>
      </c>
      <c r="O356" s="158">
        <v>0</v>
      </c>
      <c r="P356" s="158">
        <v>14252</v>
      </c>
      <c r="Q356" s="158">
        <v>40111528</v>
      </c>
      <c r="R356" s="157">
        <v>0</v>
      </c>
      <c r="S356" s="158">
        <v>43800240</v>
      </c>
      <c r="T356" s="159">
        <v>81246501</v>
      </c>
      <c r="U356" s="158">
        <v>555031</v>
      </c>
      <c r="V356" s="158">
        <v>188250000</v>
      </c>
      <c r="W356" s="158">
        <v>198695263</v>
      </c>
      <c r="X356" s="155">
        <f t="shared" si="43"/>
        <v>0</v>
      </c>
      <c r="Y356" s="158">
        <v>0</v>
      </c>
      <c r="Z356" s="158">
        <v>0</v>
      </c>
      <c r="AA356" s="157">
        <f t="shared" si="41"/>
        <v>0</v>
      </c>
      <c r="AB356" s="157">
        <f t="shared" si="42"/>
        <v>912502092</v>
      </c>
      <c r="AC356" s="167" t="s">
        <v>41</v>
      </c>
      <c r="AD356" s="161">
        <v>8335</v>
      </c>
      <c r="AE356" s="174" t="s">
        <v>126</v>
      </c>
      <c r="AF356" s="174">
        <v>2</v>
      </c>
      <c r="AG356" s="189" t="s">
        <v>71</v>
      </c>
      <c r="AH356" s="160"/>
      <c r="AI356" s="175">
        <v>45004</v>
      </c>
      <c r="AJ356" s="174"/>
      <c r="AK356" s="174"/>
      <c r="AL356" s="155"/>
      <c r="AM356" s="155"/>
      <c r="AN356" s="155"/>
      <c r="AO356" s="155"/>
      <c r="AP356" s="155"/>
      <c r="AQ356" s="155"/>
      <c r="AR356" s="155"/>
      <c r="AS356" s="155"/>
      <c r="AT356" s="203">
        <f t="shared" si="37"/>
        <v>375366569</v>
      </c>
      <c r="AU356" s="203">
        <f t="shared" si="38"/>
        <v>24588488</v>
      </c>
      <c r="AV356" s="203">
        <f t="shared" si="39"/>
        <v>43800240</v>
      </c>
    </row>
    <row r="357" spans="1:48" s="195" customFormat="1" ht="16.5" x14ac:dyDescent="0.3">
      <c r="A357" s="189">
        <v>800242197</v>
      </c>
      <c r="B357" s="192" t="s">
        <v>523</v>
      </c>
      <c r="C357" s="193">
        <v>44915</v>
      </c>
      <c r="D357" s="194">
        <v>43466</v>
      </c>
      <c r="E357" s="194">
        <v>44895</v>
      </c>
      <c r="F357" s="202">
        <v>744550194</v>
      </c>
      <c r="G357" s="156">
        <v>433988</v>
      </c>
      <c r="H357" s="157">
        <v>0</v>
      </c>
      <c r="I357" s="157">
        <v>0</v>
      </c>
      <c r="J357" s="157">
        <v>75590535</v>
      </c>
      <c r="K357" s="158">
        <v>0</v>
      </c>
      <c r="L357" s="158">
        <v>0</v>
      </c>
      <c r="M357" s="158">
        <v>1058832</v>
      </c>
      <c r="N357" s="158">
        <v>59649242</v>
      </c>
      <c r="O357" s="158">
        <v>0</v>
      </c>
      <c r="P357" s="158">
        <v>0</v>
      </c>
      <c r="Q357" s="158">
        <v>31121399</v>
      </c>
      <c r="R357" s="157">
        <v>0</v>
      </c>
      <c r="S357" s="158">
        <v>103622461</v>
      </c>
      <c r="T357" s="159">
        <v>66642327</v>
      </c>
      <c r="U357" s="158">
        <v>0</v>
      </c>
      <c r="V357" s="158">
        <v>48620943</v>
      </c>
      <c r="W357" s="158">
        <v>357810467</v>
      </c>
      <c r="X357" s="155">
        <f t="shared" si="43"/>
        <v>0</v>
      </c>
      <c r="Y357" s="158">
        <v>0</v>
      </c>
      <c r="Z357" s="158">
        <v>0</v>
      </c>
      <c r="AA357" s="157">
        <f t="shared" si="41"/>
        <v>0</v>
      </c>
      <c r="AB357" s="157">
        <f t="shared" si="42"/>
        <v>744550194</v>
      </c>
      <c r="AC357" s="167" t="s">
        <v>19</v>
      </c>
      <c r="AD357" s="161">
        <v>8359</v>
      </c>
      <c r="AE357" s="174" t="s">
        <v>126</v>
      </c>
      <c r="AF357" s="174">
        <v>2</v>
      </c>
      <c r="AG357" s="189" t="s">
        <v>71</v>
      </c>
      <c r="AH357" s="160"/>
      <c r="AI357" s="175">
        <v>45005</v>
      </c>
      <c r="AJ357" s="174"/>
      <c r="AK357" s="174"/>
      <c r="AL357" s="155"/>
      <c r="AM357" s="155"/>
      <c r="AN357" s="155"/>
      <c r="AO357" s="155"/>
      <c r="AP357" s="155"/>
      <c r="AQ357" s="155"/>
      <c r="AR357" s="155"/>
      <c r="AS357" s="155"/>
      <c r="AT357" s="203">
        <f t="shared" si="37"/>
        <v>107145922</v>
      </c>
      <c r="AU357" s="203">
        <f t="shared" si="38"/>
        <v>60708074</v>
      </c>
      <c r="AV357" s="203">
        <f t="shared" si="39"/>
        <v>103622461</v>
      </c>
    </row>
    <row r="358" spans="1:48" s="195" customFormat="1" ht="16.5" x14ac:dyDescent="0.3">
      <c r="A358" s="189">
        <v>899999092</v>
      </c>
      <c r="B358" s="192" t="s">
        <v>52</v>
      </c>
      <c r="C358" s="193">
        <v>44915</v>
      </c>
      <c r="D358" s="194">
        <v>42522</v>
      </c>
      <c r="E358" s="194">
        <v>44895</v>
      </c>
      <c r="F358" s="202">
        <v>25506047033</v>
      </c>
      <c r="G358" s="156">
        <v>48957899</v>
      </c>
      <c r="H358" s="157">
        <v>0</v>
      </c>
      <c r="I358" s="157">
        <v>0</v>
      </c>
      <c r="J358" s="157">
        <v>7855677816</v>
      </c>
      <c r="K358" s="158">
        <v>1188710</v>
      </c>
      <c r="L358" s="158">
        <v>1668861538</v>
      </c>
      <c r="M358" s="158">
        <v>1816700352</v>
      </c>
      <c r="N358" s="158">
        <v>86443765</v>
      </c>
      <c r="O358" s="158">
        <v>0</v>
      </c>
      <c r="P358" s="158">
        <v>0</v>
      </c>
      <c r="Q358" s="158">
        <v>4165987544</v>
      </c>
      <c r="R358" s="157">
        <v>0</v>
      </c>
      <c r="S358" s="158">
        <v>1724488754</v>
      </c>
      <c r="T358" s="159">
        <v>3084436436</v>
      </c>
      <c r="U358" s="158">
        <v>1038567919</v>
      </c>
      <c r="V358" s="158">
        <v>144322152</v>
      </c>
      <c r="W358" s="158">
        <v>3870414148</v>
      </c>
      <c r="X358" s="155">
        <f t="shared" si="43"/>
        <v>0</v>
      </c>
      <c r="Y358" s="158">
        <v>0</v>
      </c>
      <c r="Z358" s="158">
        <v>0</v>
      </c>
      <c r="AA358" s="157">
        <f t="shared" si="41"/>
        <v>0</v>
      </c>
      <c r="AB358" s="157">
        <f t="shared" si="42"/>
        <v>25506047033</v>
      </c>
      <c r="AC358" s="167" t="s">
        <v>55</v>
      </c>
      <c r="AD358" s="161">
        <v>8358</v>
      </c>
      <c r="AE358" s="174" t="s">
        <v>126</v>
      </c>
      <c r="AF358" s="174">
        <v>2</v>
      </c>
      <c r="AG358" s="189" t="s">
        <v>71</v>
      </c>
      <c r="AH358" s="160"/>
      <c r="AI358" s="175">
        <v>45005</v>
      </c>
      <c r="AJ358" s="174"/>
      <c r="AK358" s="174"/>
      <c r="AL358" s="155"/>
      <c r="AM358" s="155"/>
      <c r="AN358" s="155"/>
      <c r="AO358" s="155"/>
      <c r="AP358" s="155"/>
      <c r="AQ358" s="155"/>
      <c r="AR358" s="155"/>
      <c r="AS358" s="155"/>
      <c r="AT358" s="203">
        <f t="shared" si="37"/>
        <v>12070623259</v>
      </c>
      <c r="AU358" s="203">
        <f t="shared" si="38"/>
        <v>3573194365</v>
      </c>
      <c r="AV358" s="203">
        <f t="shared" si="39"/>
        <v>1724488754</v>
      </c>
    </row>
    <row r="359" spans="1:48" s="195" customFormat="1" ht="16.5" x14ac:dyDescent="0.3">
      <c r="A359" s="189">
        <v>805026666</v>
      </c>
      <c r="B359" s="192" t="s">
        <v>524</v>
      </c>
      <c r="C359" s="193">
        <v>44915</v>
      </c>
      <c r="D359" s="194">
        <v>44409</v>
      </c>
      <c r="E359" s="194">
        <v>44895</v>
      </c>
      <c r="F359" s="202">
        <v>1803807941</v>
      </c>
      <c r="G359" s="156">
        <v>110488</v>
      </c>
      <c r="H359" s="157">
        <v>0</v>
      </c>
      <c r="I359" s="157">
        <v>0</v>
      </c>
      <c r="J359" s="157">
        <v>336475870</v>
      </c>
      <c r="K359" s="158">
        <v>0</v>
      </c>
      <c r="L359" s="158">
        <v>0</v>
      </c>
      <c r="M359" s="158">
        <v>0</v>
      </c>
      <c r="N359" s="158">
        <v>0</v>
      </c>
      <c r="O359" s="158">
        <v>0</v>
      </c>
      <c r="P359" s="158">
        <v>0</v>
      </c>
      <c r="Q359" s="158">
        <v>991064619</v>
      </c>
      <c r="R359" s="157">
        <v>0</v>
      </c>
      <c r="S359" s="158">
        <v>19076783</v>
      </c>
      <c r="T359" s="159">
        <v>127356274</v>
      </c>
      <c r="U359" s="158">
        <v>0</v>
      </c>
      <c r="V359" s="158">
        <v>122418093</v>
      </c>
      <c r="W359" s="158">
        <v>207305814</v>
      </c>
      <c r="X359" s="155">
        <f t="shared" si="43"/>
        <v>0</v>
      </c>
      <c r="Y359" s="158">
        <v>0</v>
      </c>
      <c r="Z359" s="158">
        <v>0</v>
      </c>
      <c r="AA359" s="157">
        <f t="shared" si="41"/>
        <v>0</v>
      </c>
      <c r="AB359" s="157">
        <f t="shared" si="42"/>
        <v>1803807941</v>
      </c>
      <c r="AC359" s="167" t="s">
        <v>19</v>
      </c>
      <c r="AD359" s="161">
        <v>8357</v>
      </c>
      <c r="AE359" s="174" t="s">
        <v>126</v>
      </c>
      <c r="AF359" s="174">
        <v>2</v>
      </c>
      <c r="AG359" s="189" t="s">
        <v>71</v>
      </c>
      <c r="AH359" s="160"/>
      <c r="AI359" s="175">
        <v>45005</v>
      </c>
      <c r="AJ359" s="174"/>
      <c r="AK359" s="174"/>
      <c r="AL359" s="155"/>
      <c r="AM359" s="155"/>
      <c r="AN359" s="155"/>
      <c r="AO359" s="155"/>
      <c r="AP359" s="155"/>
      <c r="AQ359" s="155"/>
      <c r="AR359" s="155"/>
      <c r="AS359" s="155"/>
      <c r="AT359" s="203">
        <f t="shared" si="37"/>
        <v>1327650977</v>
      </c>
      <c r="AU359" s="203">
        <f t="shared" si="38"/>
        <v>0</v>
      </c>
      <c r="AV359" s="203">
        <f t="shared" si="39"/>
        <v>19076783</v>
      </c>
    </row>
    <row r="360" spans="1:48" s="195" customFormat="1" ht="16.5" x14ac:dyDescent="0.3">
      <c r="A360" s="189">
        <v>900181419</v>
      </c>
      <c r="B360" s="192" t="s">
        <v>525</v>
      </c>
      <c r="C360" s="193">
        <v>44916</v>
      </c>
      <c r="D360" s="194">
        <v>44256</v>
      </c>
      <c r="E360" s="194">
        <v>44895</v>
      </c>
      <c r="F360" s="202">
        <v>416462063</v>
      </c>
      <c r="G360" s="156">
        <v>-2</v>
      </c>
      <c r="H360" s="157">
        <v>0</v>
      </c>
      <c r="I360" s="157">
        <v>0</v>
      </c>
      <c r="J360" s="157">
        <v>192133570</v>
      </c>
      <c r="K360" s="158">
        <v>93945</v>
      </c>
      <c r="L360" s="158">
        <v>558822</v>
      </c>
      <c r="M360" s="158">
        <v>12846917</v>
      </c>
      <c r="N360" s="158">
        <v>2253292</v>
      </c>
      <c r="O360" s="158">
        <v>0</v>
      </c>
      <c r="P360" s="158">
        <v>0</v>
      </c>
      <c r="Q360" s="158">
        <v>54987005</v>
      </c>
      <c r="R360" s="157">
        <v>0</v>
      </c>
      <c r="S360" s="158">
        <v>64402662</v>
      </c>
      <c r="T360" s="159">
        <v>67199332</v>
      </c>
      <c r="U360" s="158">
        <v>1962418</v>
      </c>
      <c r="V360" s="158">
        <v>317472</v>
      </c>
      <c r="W360" s="158">
        <v>19706630</v>
      </c>
      <c r="X360" s="155">
        <f t="shared" si="43"/>
        <v>0</v>
      </c>
      <c r="Y360" s="158">
        <v>0</v>
      </c>
      <c r="Z360" s="158">
        <v>0</v>
      </c>
      <c r="AA360" s="157">
        <f t="shared" si="41"/>
        <v>0</v>
      </c>
      <c r="AB360" s="157">
        <f t="shared" si="42"/>
        <v>416462063</v>
      </c>
      <c r="AC360" s="167" t="s">
        <v>19</v>
      </c>
      <c r="AD360" s="161">
        <v>8376</v>
      </c>
      <c r="AE360" s="174" t="s">
        <v>126</v>
      </c>
      <c r="AF360" s="174">
        <v>2</v>
      </c>
      <c r="AG360" s="189" t="s">
        <v>71</v>
      </c>
      <c r="AH360" s="160"/>
      <c r="AI360" s="175">
        <v>45006</v>
      </c>
      <c r="AJ360" s="174"/>
      <c r="AK360" s="174"/>
      <c r="AL360" s="155"/>
      <c r="AM360" s="155"/>
      <c r="AN360" s="155"/>
      <c r="AO360" s="155"/>
      <c r="AP360" s="155"/>
      <c r="AQ360" s="155"/>
      <c r="AR360" s="155"/>
      <c r="AS360" s="155"/>
      <c r="AT360" s="203">
        <f t="shared" si="37"/>
        <v>247120573</v>
      </c>
      <c r="AU360" s="203">
        <f t="shared" si="38"/>
        <v>15752976</v>
      </c>
      <c r="AV360" s="203">
        <f t="shared" si="39"/>
        <v>64402662</v>
      </c>
    </row>
    <row r="361" spans="1:48" s="195" customFormat="1" ht="16.5" x14ac:dyDescent="0.3">
      <c r="A361" s="189">
        <v>810003245</v>
      </c>
      <c r="B361" s="192" t="s">
        <v>526</v>
      </c>
      <c r="C361" s="193">
        <v>44916</v>
      </c>
      <c r="D361" s="194">
        <v>44136</v>
      </c>
      <c r="E361" s="194">
        <v>44895</v>
      </c>
      <c r="F361" s="202">
        <v>236112988</v>
      </c>
      <c r="G361" s="156">
        <v>681415</v>
      </c>
      <c r="H361" s="157">
        <v>0</v>
      </c>
      <c r="I361" s="157">
        <v>0</v>
      </c>
      <c r="J361" s="157">
        <v>83399950</v>
      </c>
      <c r="K361" s="158">
        <v>0</v>
      </c>
      <c r="L361" s="158">
        <v>5426</v>
      </c>
      <c r="M361" s="158">
        <v>187418</v>
      </c>
      <c r="N361" s="158">
        <v>316829</v>
      </c>
      <c r="O361" s="158">
        <v>0</v>
      </c>
      <c r="P361" s="158">
        <v>0</v>
      </c>
      <c r="Q361" s="158">
        <v>61067404</v>
      </c>
      <c r="R361" s="157">
        <v>0</v>
      </c>
      <c r="S361" s="158">
        <v>19348191</v>
      </c>
      <c r="T361" s="159">
        <v>32745444</v>
      </c>
      <c r="U361" s="158">
        <v>157652</v>
      </c>
      <c r="V361" s="158">
        <v>8846264</v>
      </c>
      <c r="W361" s="158">
        <v>29356995</v>
      </c>
      <c r="X361" s="155">
        <f t="shared" si="43"/>
        <v>0</v>
      </c>
      <c r="Y361" s="158">
        <v>0</v>
      </c>
      <c r="Z361" s="158">
        <v>0</v>
      </c>
      <c r="AA361" s="157">
        <f t="shared" si="41"/>
        <v>0</v>
      </c>
      <c r="AB361" s="157">
        <f t="shared" si="42"/>
        <v>236112988</v>
      </c>
      <c r="AC361" s="167" t="s">
        <v>41</v>
      </c>
      <c r="AD361" s="161">
        <v>8374</v>
      </c>
      <c r="AE361" s="174" t="s">
        <v>126</v>
      </c>
      <c r="AF361" s="174">
        <v>2</v>
      </c>
      <c r="AG361" s="189" t="s">
        <v>71</v>
      </c>
      <c r="AH361" s="160"/>
      <c r="AI361" s="175">
        <v>45006</v>
      </c>
      <c r="AJ361" s="174"/>
      <c r="AK361" s="174"/>
      <c r="AL361" s="155"/>
      <c r="AM361" s="155"/>
      <c r="AN361" s="155"/>
      <c r="AO361" s="155"/>
      <c r="AP361" s="155"/>
      <c r="AQ361" s="155"/>
      <c r="AR361" s="155"/>
      <c r="AS361" s="155"/>
      <c r="AT361" s="203">
        <f t="shared" si="37"/>
        <v>145148769</v>
      </c>
      <c r="AU361" s="203">
        <f t="shared" si="38"/>
        <v>509673</v>
      </c>
      <c r="AV361" s="203">
        <f t="shared" si="39"/>
        <v>19348191</v>
      </c>
    </row>
    <row r="362" spans="1:48" s="195" customFormat="1" ht="16.5" x14ac:dyDescent="0.3">
      <c r="A362" s="189">
        <v>900743605</v>
      </c>
      <c r="B362" s="192" t="s">
        <v>527</v>
      </c>
      <c r="C362" s="193">
        <v>44916</v>
      </c>
      <c r="D362" s="194">
        <v>43586</v>
      </c>
      <c r="E362" s="194">
        <v>44895</v>
      </c>
      <c r="F362" s="202">
        <v>2824477153</v>
      </c>
      <c r="G362" s="156">
        <v>101941110</v>
      </c>
      <c r="H362" s="157">
        <v>0</v>
      </c>
      <c r="I362" s="157">
        <v>0</v>
      </c>
      <c r="J362" s="157">
        <v>728896924</v>
      </c>
      <c r="K362" s="158">
        <v>0</v>
      </c>
      <c r="L362" s="158">
        <v>733334</v>
      </c>
      <c r="M362" s="158">
        <v>0</v>
      </c>
      <c r="N362" s="158">
        <v>427510046</v>
      </c>
      <c r="O362" s="158">
        <v>0</v>
      </c>
      <c r="P362" s="158">
        <v>0</v>
      </c>
      <c r="Q362" s="158">
        <v>42084096</v>
      </c>
      <c r="R362" s="157">
        <v>0</v>
      </c>
      <c r="S362" s="158">
        <v>554865008</v>
      </c>
      <c r="T362" s="159">
        <v>40486841</v>
      </c>
      <c r="U362" s="158">
        <v>0</v>
      </c>
      <c r="V362" s="158">
        <v>90622048</v>
      </c>
      <c r="W362" s="158">
        <v>837337746</v>
      </c>
      <c r="X362" s="155">
        <f t="shared" si="43"/>
        <v>0</v>
      </c>
      <c r="Y362" s="158">
        <v>0</v>
      </c>
      <c r="Z362" s="158">
        <v>0</v>
      </c>
      <c r="AA362" s="157">
        <f t="shared" si="41"/>
        <v>0</v>
      </c>
      <c r="AB362" s="157">
        <f t="shared" si="42"/>
        <v>2824477153</v>
      </c>
      <c r="AC362" s="167" t="s">
        <v>41</v>
      </c>
      <c r="AD362" s="161">
        <v>8369</v>
      </c>
      <c r="AE362" s="174" t="s">
        <v>126</v>
      </c>
      <c r="AF362" s="174">
        <v>2</v>
      </c>
      <c r="AG362" s="189" t="s">
        <v>71</v>
      </c>
      <c r="AH362" s="160"/>
      <c r="AI362" s="175">
        <v>45006</v>
      </c>
      <c r="AJ362" s="174"/>
      <c r="AK362" s="174"/>
      <c r="AL362" s="155"/>
      <c r="AM362" s="155"/>
      <c r="AN362" s="155"/>
      <c r="AO362" s="155"/>
      <c r="AP362" s="155"/>
      <c r="AQ362" s="155"/>
      <c r="AR362" s="155"/>
      <c r="AS362" s="155"/>
      <c r="AT362" s="203">
        <f t="shared" si="37"/>
        <v>872922130</v>
      </c>
      <c r="AU362" s="203">
        <f t="shared" si="38"/>
        <v>428243380</v>
      </c>
      <c r="AV362" s="203">
        <f t="shared" si="39"/>
        <v>554865008</v>
      </c>
    </row>
    <row r="363" spans="1:48" s="195" customFormat="1" ht="16.5" x14ac:dyDescent="0.3">
      <c r="A363" s="189">
        <v>860529890</v>
      </c>
      <c r="B363" s="192" t="s">
        <v>528</v>
      </c>
      <c r="C363" s="193">
        <v>44916</v>
      </c>
      <c r="D363" s="194">
        <v>43374</v>
      </c>
      <c r="E363" s="194">
        <v>44865</v>
      </c>
      <c r="F363" s="202">
        <v>594228114</v>
      </c>
      <c r="G363" s="156">
        <v>512570</v>
      </c>
      <c r="H363" s="157">
        <v>0</v>
      </c>
      <c r="I363" s="157">
        <v>0</v>
      </c>
      <c r="J363" s="157">
        <v>286821387</v>
      </c>
      <c r="K363" s="158">
        <v>0</v>
      </c>
      <c r="L363" s="158">
        <v>76176641</v>
      </c>
      <c r="M363" s="158">
        <v>974999</v>
      </c>
      <c r="N363" s="158">
        <v>0</v>
      </c>
      <c r="O363" s="158">
        <v>0</v>
      </c>
      <c r="P363" s="158">
        <v>0</v>
      </c>
      <c r="Q363" s="158">
        <v>0</v>
      </c>
      <c r="R363" s="157">
        <v>17653992</v>
      </c>
      <c r="S363" s="158">
        <v>0</v>
      </c>
      <c r="T363" s="159">
        <v>0</v>
      </c>
      <c r="U363" s="158">
        <v>0</v>
      </c>
      <c r="V363" s="158">
        <v>0</v>
      </c>
      <c r="W363" s="158">
        <v>212088525</v>
      </c>
      <c r="X363" s="155">
        <f t="shared" si="43"/>
        <v>0</v>
      </c>
      <c r="Y363" s="158">
        <v>0</v>
      </c>
      <c r="Z363" s="158">
        <v>0</v>
      </c>
      <c r="AA363" s="157">
        <f t="shared" si="41"/>
        <v>0</v>
      </c>
      <c r="AB363" s="157">
        <f t="shared" si="42"/>
        <v>594228114</v>
      </c>
      <c r="AC363" s="167" t="s">
        <v>19</v>
      </c>
      <c r="AD363" s="161">
        <v>8364</v>
      </c>
      <c r="AE363" s="174" t="s">
        <v>126</v>
      </c>
      <c r="AF363" s="174">
        <v>2</v>
      </c>
      <c r="AG363" s="189" t="s">
        <v>71</v>
      </c>
      <c r="AH363" s="160"/>
      <c r="AI363" s="175">
        <v>45006</v>
      </c>
      <c r="AJ363" s="174"/>
      <c r="AK363" s="174"/>
      <c r="AL363" s="155"/>
      <c r="AM363" s="155"/>
      <c r="AN363" s="155"/>
      <c r="AO363" s="155"/>
      <c r="AP363" s="155"/>
      <c r="AQ363" s="155"/>
      <c r="AR363" s="155"/>
      <c r="AS363" s="155"/>
      <c r="AT363" s="203">
        <f t="shared" si="37"/>
        <v>287333957</v>
      </c>
      <c r="AU363" s="203">
        <f t="shared" si="38"/>
        <v>77151640</v>
      </c>
      <c r="AV363" s="203">
        <f t="shared" si="39"/>
        <v>0</v>
      </c>
    </row>
    <row r="364" spans="1:48" s="195" customFormat="1" ht="16.5" x14ac:dyDescent="0.3">
      <c r="A364" s="189">
        <v>860007373</v>
      </c>
      <c r="B364" s="192" t="s">
        <v>51</v>
      </c>
      <c r="C364" s="193">
        <v>44917</v>
      </c>
      <c r="D364" s="194">
        <v>41275</v>
      </c>
      <c r="E364" s="194">
        <v>44895</v>
      </c>
      <c r="F364" s="202">
        <v>7522930783</v>
      </c>
      <c r="G364" s="156">
        <v>1</v>
      </c>
      <c r="H364" s="157">
        <v>0</v>
      </c>
      <c r="I364" s="157">
        <v>0</v>
      </c>
      <c r="J364" s="157">
        <v>2724125720</v>
      </c>
      <c r="K364" s="158">
        <v>1582130</v>
      </c>
      <c r="L364" s="158">
        <v>169535371</v>
      </c>
      <c r="M364" s="158">
        <v>92984523</v>
      </c>
      <c r="N364" s="158">
        <v>12702260</v>
      </c>
      <c r="O364" s="158">
        <v>0</v>
      </c>
      <c r="P364" s="158">
        <v>0</v>
      </c>
      <c r="Q364" s="158">
        <v>1009081966</v>
      </c>
      <c r="R364" s="157">
        <v>0</v>
      </c>
      <c r="S364" s="158">
        <v>1454420592</v>
      </c>
      <c r="T364" s="159">
        <v>380336491</v>
      </c>
      <c r="U364" s="158">
        <v>27983018</v>
      </c>
      <c r="V364" s="158">
        <v>53225099</v>
      </c>
      <c r="W364" s="158">
        <v>1596953612</v>
      </c>
      <c r="X364" s="155">
        <f t="shared" si="43"/>
        <v>0</v>
      </c>
      <c r="Y364" s="158">
        <v>0</v>
      </c>
      <c r="Z364" s="158">
        <v>0</v>
      </c>
      <c r="AA364" s="157">
        <f t="shared" si="41"/>
        <v>0</v>
      </c>
      <c r="AB364" s="157">
        <f t="shared" si="42"/>
        <v>7522930783</v>
      </c>
      <c r="AC364" s="167" t="s">
        <v>55</v>
      </c>
      <c r="AD364" s="161">
        <v>8397</v>
      </c>
      <c r="AE364" s="174" t="s">
        <v>126</v>
      </c>
      <c r="AF364" s="174">
        <v>2</v>
      </c>
      <c r="AG364" s="189" t="s">
        <v>71</v>
      </c>
      <c r="AH364" s="160"/>
      <c r="AI364" s="175">
        <v>45007</v>
      </c>
      <c r="AJ364" s="174"/>
      <c r="AK364" s="174"/>
      <c r="AL364" s="155"/>
      <c r="AM364" s="155"/>
      <c r="AN364" s="155"/>
      <c r="AO364" s="155"/>
      <c r="AP364" s="155"/>
      <c r="AQ364" s="155"/>
      <c r="AR364" s="155"/>
      <c r="AS364" s="155"/>
      <c r="AT364" s="203">
        <f t="shared" si="37"/>
        <v>3733207687</v>
      </c>
      <c r="AU364" s="203">
        <f t="shared" si="38"/>
        <v>276804284</v>
      </c>
      <c r="AV364" s="203">
        <f t="shared" si="39"/>
        <v>1454420592</v>
      </c>
    </row>
    <row r="365" spans="1:48" s="195" customFormat="1" ht="16.5" x14ac:dyDescent="0.3">
      <c r="A365" s="189">
        <v>800130907</v>
      </c>
      <c r="B365" s="192" t="s">
        <v>117</v>
      </c>
      <c r="C365" s="193">
        <v>44918</v>
      </c>
      <c r="D365" s="194">
        <v>42217</v>
      </c>
      <c r="E365" s="194">
        <v>44895</v>
      </c>
      <c r="F365" s="202">
        <v>4620525823</v>
      </c>
      <c r="G365" s="156">
        <v>140778396</v>
      </c>
      <c r="H365" s="157">
        <v>0</v>
      </c>
      <c r="I365" s="157">
        <v>0</v>
      </c>
      <c r="J365" s="157">
        <v>1146607911</v>
      </c>
      <c r="K365" s="158">
        <v>0</v>
      </c>
      <c r="L365" s="158">
        <v>627011401</v>
      </c>
      <c r="M365" s="158">
        <v>342041109</v>
      </c>
      <c r="N365" s="158">
        <v>6468932</v>
      </c>
      <c r="O365" s="158">
        <v>0</v>
      </c>
      <c r="P365" s="158">
        <v>0</v>
      </c>
      <c r="Q365" s="158">
        <v>219891397</v>
      </c>
      <c r="R365" s="157">
        <v>0</v>
      </c>
      <c r="S365" s="158">
        <v>531064244</v>
      </c>
      <c r="T365" s="159">
        <v>966945011</v>
      </c>
      <c r="U365" s="158">
        <v>0</v>
      </c>
      <c r="V365" s="158">
        <v>78602895</v>
      </c>
      <c r="W365" s="158">
        <v>561114527</v>
      </c>
      <c r="X365" s="155">
        <f t="shared" si="43"/>
        <v>0</v>
      </c>
      <c r="Y365" s="158">
        <v>0</v>
      </c>
      <c r="Z365" s="158">
        <v>0</v>
      </c>
      <c r="AA365" s="157">
        <f t="shared" si="41"/>
        <v>0</v>
      </c>
      <c r="AB365" s="157">
        <f t="shared" si="42"/>
        <v>4620525823</v>
      </c>
      <c r="AC365" s="167" t="e">
        <v>#N/A</v>
      </c>
      <c r="AD365" s="161">
        <v>8402</v>
      </c>
      <c r="AE365" s="174" t="s">
        <v>126</v>
      </c>
      <c r="AF365" s="174">
        <v>2</v>
      </c>
      <c r="AG365" s="189" t="s">
        <v>71</v>
      </c>
      <c r="AH365" s="160"/>
      <c r="AI365" s="175">
        <v>45008</v>
      </c>
      <c r="AJ365" s="174"/>
      <c r="AK365" s="174"/>
      <c r="AL365" s="155"/>
      <c r="AM365" s="155"/>
      <c r="AN365" s="155"/>
      <c r="AO365" s="155"/>
      <c r="AP365" s="155"/>
      <c r="AQ365" s="155"/>
      <c r="AR365" s="155"/>
      <c r="AS365" s="155"/>
      <c r="AT365" s="203">
        <f t="shared" si="37"/>
        <v>1507277704</v>
      </c>
      <c r="AU365" s="203">
        <f t="shared" si="38"/>
        <v>975521442</v>
      </c>
      <c r="AV365" s="203">
        <f t="shared" si="39"/>
        <v>531064244</v>
      </c>
    </row>
    <row r="366" spans="1:48" s="195" customFormat="1" ht="16.5" x14ac:dyDescent="0.3">
      <c r="A366" s="189">
        <v>900582598</v>
      </c>
      <c r="B366" s="192" t="s">
        <v>127</v>
      </c>
      <c r="C366" s="193">
        <v>44918</v>
      </c>
      <c r="D366" s="194">
        <v>42491</v>
      </c>
      <c r="E366" s="194">
        <v>44895</v>
      </c>
      <c r="F366" s="202">
        <v>7142754672</v>
      </c>
      <c r="G366" s="156">
        <v>17052313</v>
      </c>
      <c r="H366" s="157">
        <v>0</v>
      </c>
      <c r="I366" s="157">
        <v>0</v>
      </c>
      <c r="J366" s="157">
        <v>1299462682</v>
      </c>
      <c r="K366" s="158">
        <v>96176098</v>
      </c>
      <c r="L366" s="158">
        <v>67058908</v>
      </c>
      <c r="M366" s="158">
        <v>143177579</v>
      </c>
      <c r="N366" s="158">
        <v>351302886</v>
      </c>
      <c r="O366" s="158">
        <v>0</v>
      </c>
      <c r="P366" s="158">
        <v>42692579</v>
      </c>
      <c r="Q366" s="158">
        <v>2102559612</v>
      </c>
      <c r="R366" s="157">
        <v>0</v>
      </c>
      <c r="S366" s="158">
        <v>1086021754</v>
      </c>
      <c r="T366" s="159">
        <v>287410110</v>
      </c>
      <c r="U366" s="158">
        <v>0</v>
      </c>
      <c r="V366" s="158">
        <v>222498900</v>
      </c>
      <c r="W366" s="158">
        <v>1427341251</v>
      </c>
      <c r="X366" s="155">
        <f t="shared" si="43"/>
        <v>0</v>
      </c>
      <c r="Y366" s="158">
        <v>0</v>
      </c>
      <c r="Z366" s="158">
        <v>0</v>
      </c>
      <c r="AA366" s="157">
        <f t="shared" si="41"/>
        <v>0</v>
      </c>
      <c r="AB366" s="157">
        <f t="shared" si="42"/>
        <v>7142754672</v>
      </c>
      <c r="AC366" s="167" t="s">
        <v>55</v>
      </c>
      <c r="AD366" s="161">
        <v>8401</v>
      </c>
      <c r="AE366" s="174" t="s">
        <v>126</v>
      </c>
      <c r="AF366" s="174">
        <v>2</v>
      </c>
      <c r="AG366" s="189" t="s">
        <v>71</v>
      </c>
      <c r="AH366" s="160"/>
      <c r="AI366" s="175">
        <v>45008</v>
      </c>
      <c r="AJ366" s="174"/>
      <c r="AK366" s="174"/>
      <c r="AL366" s="155"/>
      <c r="AM366" s="155"/>
      <c r="AN366" s="155"/>
      <c r="AO366" s="155"/>
      <c r="AP366" s="155"/>
      <c r="AQ366" s="155"/>
      <c r="AR366" s="155"/>
      <c r="AS366" s="155"/>
      <c r="AT366" s="203">
        <f t="shared" si="37"/>
        <v>3461767186</v>
      </c>
      <c r="AU366" s="203">
        <f t="shared" si="38"/>
        <v>657715471</v>
      </c>
      <c r="AV366" s="203">
        <f t="shared" si="39"/>
        <v>1086021754</v>
      </c>
    </row>
    <row r="367" spans="1:48" s="195" customFormat="1" ht="16.5" x14ac:dyDescent="0.3">
      <c r="A367" s="189">
        <v>891500736</v>
      </c>
      <c r="B367" s="192" t="s">
        <v>529</v>
      </c>
      <c r="C367" s="193">
        <v>44918</v>
      </c>
      <c r="D367" s="194">
        <v>43497</v>
      </c>
      <c r="E367" s="194">
        <v>44895</v>
      </c>
      <c r="F367" s="202">
        <v>31731110</v>
      </c>
      <c r="G367" s="156">
        <v>0</v>
      </c>
      <c r="H367" s="157">
        <v>0</v>
      </c>
      <c r="I367" s="157">
        <v>0</v>
      </c>
      <c r="J367" s="157">
        <v>0</v>
      </c>
      <c r="K367" s="158">
        <v>0</v>
      </c>
      <c r="L367" s="158">
        <v>0</v>
      </c>
      <c r="M367" s="158">
        <v>0</v>
      </c>
      <c r="N367" s="158">
        <v>0</v>
      </c>
      <c r="O367" s="158">
        <v>0</v>
      </c>
      <c r="P367" s="158">
        <v>0</v>
      </c>
      <c r="Q367" s="158">
        <v>99423</v>
      </c>
      <c r="R367" s="157">
        <v>0</v>
      </c>
      <c r="S367" s="158">
        <v>2291270</v>
      </c>
      <c r="T367" s="159">
        <v>7918862</v>
      </c>
      <c r="U367" s="158">
        <v>0</v>
      </c>
      <c r="V367" s="158">
        <v>12673822</v>
      </c>
      <c r="W367" s="158">
        <v>8747733</v>
      </c>
      <c r="X367" s="155">
        <f t="shared" si="43"/>
        <v>0</v>
      </c>
      <c r="Y367" s="158">
        <v>0</v>
      </c>
      <c r="Z367" s="158">
        <v>0</v>
      </c>
      <c r="AA367" s="157">
        <f t="shared" si="41"/>
        <v>0</v>
      </c>
      <c r="AB367" s="157">
        <f t="shared" si="42"/>
        <v>31731110</v>
      </c>
      <c r="AC367" s="167" t="s">
        <v>56</v>
      </c>
      <c r="AD367" s="161">
        <v>8400</v>
      </c>
      <c r="AE367" s="174" t="s">
        <v>126</v>
      </c>
      <c r="AF367" s="174">
        <v>2</v>
      </c>
      <c r="AG367" s="189" t="s">
        <v>71</v>
      </c>
      <c r="AH367" s="160"/>
      <c r="AI367" s="175">
        <v>45008</v>
      </c>
      <c r="AJ367" s="174"/>
      <c r="AK367" s="174"/>
      <c r="AL367" s="155"/>
      <c r="AM367" s="155"/>
      <c r="AN367" s="155"/>
      <c r="AO367" s="155"/>
      <c r="AP367" s="155"/>
      <c r="AQ367" s="155"/>
      <c r="AR367" s="155"/>
      <c r="AS367" s="155"/>
      <c r="AT367" s="203">
        <f t="shared" si="37"/>
        <v>99423</v>
      </c>
      <c r="AU367" s="203">
        <f t="shared" si="38"/>
        <v>0</v>
      </c>
      <c r="AV367" s="203">
        <f t="shared" si="39"/>
        <v>2291270</v>
      </c>
    </row>
    <row r="368" spans="1:48" s="195" customFormat="1" ht="16.5" x14ac:dyDescent="0.3">
      <c r="A368" s="189">
        <v>77017420</v>
      </c>
      <c r="B368" s="192" t="s">
        <v>530</v>
      </c>
      <c r="C368" s="193">
        <v>44921</v>
      </c>
      <c r="D368" s="194">
        <v>44835</v>
      </c>
      <c r="E368" s="194">
        <v>44895</v>
      </c>
      <c r="F368" s="202">
        <v>9629773</v>
      </c>
      <c r="G368" s="156">
        <v>0</v>
      </c>
      <c r="H368" s="157">
        <v>0</v>
      </c>
      <c r="I368" s="157">
        <v>0</v>
      </c>
      <c r="J368" s="157">
        <v>1554556</v>
      </c>
      <c r="K368" s="158">
        <v>0</v>
      </c>
      <c r="L368" s="158">
        <v>0</v>
      </c>
      <c r="M368" s="158">
        <v>0</v>
      </c>
      <c r="N368" s="158">
        <v>0</v>
      </c>
      <c r="O368" s="158">
        <v>0</v>
      </c>
      <c r="P368" s="158">
        <v>0</v>
      </c>
      <c r="Q368" s="158">
        <v>0</v>
      </c>
      <c r="R368" s="157">
        <v>0</v>
      </c>
      <c r="S368" s="158">
        <v>188500</v>
      </c>
      <c r="T368" s="159">
        <v>1753684</v>
      </c>
      <c r="U368" s="158">
        <v>0</v>
      </c>
      <c r="V368" s="158">
        <v>0</v>
      </c>
      <c r="W368" s="158">
        <v>6133033</v>
      </c>
      <c r="X368" s="155">
        <f t="shared" si="43"/>
        <v>0</v>
      </c>
      <c r="Y368" s="158">
        <v>0</v>
      </c>
      <c r="Z368" s="158">
        <v>0</v>
      </c>
      <c r="AA368" s="157">
        <f t="shared" si="41"/>
        <v>0</v>
      </c>
      <c r="AB368" s="157">
        <f t="shared" si="42"/>
        <v>9629773</v>
      </c>
      <c r="AC368" s="167" t="s">
        <v>58</v>
      </c>
      <c r="AD368" s="161">
        <v>8422</v>
      </c>
      <c r="AE368" s="174" t="s">
        <v>126</v>
      </c>
      <c r="AF368" s="174">
        <v>2</v>
      </c>
      <c r="AG368" s="189" t="s">
        <v>71</v>
      </c>
      <c r="AH368" s="160"/>
      <c r="AI368" s="175">
        <v>45011</v>
      </c>
      <c r="AJ368" s="174"/>
      <c r="AK368" s="174"/>
      <c r="AL368" s="155"/>
      <c r="AM368" s="155"/>
      <c r="AN368" s="155"/>
      <c r="AO368" s="155"/>
      <c r="AP368" s="155"/>
      <c r="AQ368" s="155"/>
      <c r="AR368" s="155"/>
      <c r="AS368" s="155"/>
      <c r="AT368" s="203">
        <f t="shared" si="37"/>
        <v>1554556</v>
      </c>
      <c r="AU368" s="203">
        <f t="shared" si="38"/>
        <v>0</v>
      </c>
      <c r="AV368" s="203">
        <f t="shared" si="39"/>
        <v>188500</v>
      </c>
    </row>
    <row r="369" spans="1:48" s="195" customFormat="1" ht="16.5" x14ac:dyDescent="0.3">
      <c r="A369" s="189">
        <v>79913232</v>
      </c>
      <c r="B369" s="192" t="s">
        <v>531</v>
      </c>
      <c r="C369" s="193">
        <v>44921</v>
      </c>
      <c r="D369" s="194">
        <v>44774</v>
      </c>
      <c r="E369" s="194">
        <v>44895</v>
      </c>
      <c r="F369" s="202">
        <v>80582952</v>
      </c>
      <c r="G369" s="156">
        <v>0</v>
      </c>
      <c r="H369" s="157">
        <v>0</v>
      </c>
      <c r="I369" s="157">
        <v>0</v>
      </c>
      <c r="J369" s="157">
        <v>0</v>
      </c>
      <c r="K369" s="158">
        <v>0</v>
      </c>
      <c r="L369" s="158">
        <v>0</v>
      </c>
      <c r="M369" s="158">
        <v>0</v>
      </c>
      <c r="N369" s="158">
        <v>0</v>
      </c>
      <c r="O369" s="158">
        <v>0</v>
      </c>
      <c r="P369" s="158">
        <v>0</v>
      </c>
      <c r="Q369" s="158">
        <v>6404110</v>
      </c>
      <c r="R369" s="157">
        <v>0</v>
      </c>
      <c r="S369" s="158">
        <v>0</v>
      </c>
      <c r="T369" s="159">
        <v>48645582</v>
      </c>
      <c r="U369" s="158">
        <v>14029860</v>
      </c>
      <c r="V369" s="158">
        <v>0</v>
      </c>
      <c r="W369" s="158">
        <v>11503400</v>
      </c>
      <c r="X369" s="155">
        <f t="shared" si="43"/>
        <v>0</v>
      </c>
      <c r="Y369" s="158">
        <v>0</v>
      </c>
      <c r="Z369" s="158">
        <v>0</v>
      </c>
      <c r="AA369" s="157">
        <f t="shared" si="41"/>
        <v>0</v>
      </c>
      <c r="AB369" s="157">
        <f t="shared" si="42"/>
        <v>80582952</v>
      </c>
      <c r="AC369" s="167" t="s">
        <v>58</v>
      </c>
      <c r="AD369" s="161">
        <v>8421</v>
      </c>
      <c r="AE369" s="174" t="s">
        <v>126</v>
      </c>
      <c r="AF369" s="174">
        <v>2</v>
      </c>
      <c r="AG369" s="189" t="s">
        <v>71</v>
      </c>
      <c r="AH369" s="160"/>
      <c r="AI369" s="175">
        <v>45011</v>
      </c>
      <c r="AJ369" s="174"/>
      <c r="AK369" s="174"/>
      <c r="AL369" s="155"/>
      <c r="AM369" s="155"/>
      <c r="AN369" s="155"/>
      <c r="AO369" s="155"/>
      <c r="AP369" s="155"/>
      <c r="AQ369" s="155"/>
      <c r="AR369" s="155"/>
      <c r="AS369" s="155"/>
      <c r="AT369" s="203">
        <f t="shared" si="37"/>
        <v>6404110</v>
      </c>
      <c r="AU369" s="203">
        <f t="shared" si="38"/>
        <v>0</v>
      </c>
      <c r="AV369" s="203">
        <f t="shared" si="39"/>
        <v>0</v>
      </c>
    </row>
    <row r="370" spans="1:48" s="195" customFormat="1" ht="16.5" x14ac:dyDescent="0.3">
      <c r="A370" s="189">
        <v>79868331</v>
      </c>
      <c r="B370" s="192" t="s">
        <v>532</v>
      </c>
      <c r="C370" s="193">
        <v>44921</v>
      </c>
      <c r="D370" s="194">
        <v>44835</v>
      </c>
      <c r="E370" s="194">
        <v>44895</v>
      </c>
      <c r="F370" s="202">
        <v>76082782</v>
      </c>
      <c r="G370" s="156">
        <v>0</v>
      </c>
      <c r="H370" s="157">
        <v>0</v>
      </c>
      <c r="I370" s="157">
        <v>0</v>
      </c>
      <c r="J370" s="157">
        <v>16773135</v>
      </c>
      <c r="K370" s="158">
        <v>0</v>
      </c>
      <c r="L370" s="158">
        <v>0</v>
      </c>
      <c r="M370" s="158">
        <v>0</v>
      </c>
      <c r="N370" s="158">
        <v>0</v>
      </c>
      <c r="O370" s="158">
        <v>0</v>
      </c>
      <c r="P370" s="158">
        <v>0</v>
      </c>
      <c r="Q370" s="158">
        <v>0</v>
      </c>
      <c r="R370" s="157">
        <v>0</v>
      </c>
      <c r="S370" s="158">
        <v>121492</v>
      </c>
      <c r="T370" s="159">
        <v>0</v>
      </c>
      <c r="U370" s="158">
        <v>0</v>
      </c>
      <c r="V370" s="158">
        <v>0</v>
      </c>
      <c r="W370" s="158">
        <v>59188155</v>
      </c>
      <c r="X370" s="155">
        <f t="shared" si="43"/>
        <v>0</v>
      </c>
      <c r="Y370" s="158">
        <v>0</v>
      </c>
      <c r="Z370" s="158">
        <v>0</v>
      </c>
      <c r="AA370" s="157">
        <f t="shared" si="41"/>
        <v>0</v>
      </c>
      <c r="AB370" s="157">
        <f t="shared" si="42"/>
        <v>76082782</v>
      </c>
      <c r="AC370" s="167" t="s">
        <v>58</v>
      </c>
      <c r="AD370" s="161">
        <v>8420</v>
      </c>
      <c r="AE370" s="174" t="s">
        <v>126</v>
      </c>
      <c r="AF370" s="174">
        <v>2</v>
      </c>
      <c r="AG370" s="189" t="s">
        <v>71</v>
      </c>
      <c r="AH370" s="160"/>
      <c r="AI370" s="175">
        <v>45011</v>
      </c>
      <c r="AJ370" s="174"/>
      <c r="AK370" s="174"/>
      <c r="AL370" s="155"/>
      <c r="AM370" s="155"/>
      <c r="AN370" s="155"/>
      <c r="AO370" s="155"/>
      <c r="AP370" s="155"/>
      <c r="AQ370" s="155"/>
      <c r="AR370" s="155"/>
      <c r="AS370" s="155"/>
      <c r="AT370" s="203">
        <f t="shared" si="37"/>
        <v>16773135</v>
      </c>
      <c r="AU370" s="203">
        <f t="shared" si="38"/>
        <v>0</v>
      </c>
      <c r="AV370" s="203">
        <f t="shared" si="39"/>
        <v>121492</v>
      </c>
    </row>
    <row r="371" spans="1:48" s="195" customFormat="1" ht="16.5" x14ac:dyDescent="0.3">
      <c r="A371" s="189">
        <v>830113849</v>
      </c>
      <c r="B371" s="192" t="s">
        <v>140</v>
      </c>
      <c r="C371" s="193">
        <v>44921</v>
      </c>
      <c r="D371" s="194">
        <v>42370</v>
      </c>
      <c r="E371" s="194">
        <v>44895</v>
      </c>
      <c r="F371" s="202">
        <v>8160695869</v>
      </c>
      <c r="G371" s="156">
        <v>75452574</v>
      </c>
      <c r="H371" s="157">
        <v>0</v>
      </c>
      <c r="I371" s="157">
        <v>0</v>
      </c>
      <c r="J371" s="157">
        <v>2438451352</v>
      </c>
      <c r="K371" s="158">
        <v>33377407</v>
      </c>
      <c r="L371" s="158">
        <v>30523177</v>
      </c>
      <c r="M371" s="158">
        <v>218688886</v>
      </c>
      <c r="N371" s="158">
        <v>175074715</v>
      </c>
      <c r="O371" s="158">
        <v>0</v>
      </c>
      <c r="P371" s="158">
        <v>0</v>
      </c>
      <c r="Q371" s="158">
        <v>429553919</v>
      </c>
      <c r="R371" s="157">
        <v>0</v>
      </c>
      <c r="S371" s="158">
        <v>1516114856</v>
      </c>
      <c r="T371" s="159">
        <v>1153546857</v>
      </c>
      <c r="U371" s="158">
        <v>53865200</v>
      </c>
      <c r="V371" s="158">
        <v>461189169</v>
      </c>
      <c r="W371" s="158">
        <v>1574857757</v>
      </c>
      <c r="X371" s="155">
        <f t="shared" si="43"/>
        <v>0</v>
      </c>
      <c r="Y371" s="158">
        <v>0</v>
      </c>
      <c r="Z371" s="158">
        <v>0</v>
      </c>
      <c r="AA371" s="157">
        <f t="shared" si="41"/>
        <v>0</v>
      </c>
      <c r="AB371" s="157">
        <f t="shared" si="42"/>
        <v>8160695869</v>
      </c>
      <c r="AC371" s="167" t="s">
        <v>55</v>
      </c>
      <c r="AD371" s="161">
        <v>8419</v>
      </c>
      <c r="AE371" s="174" t="s">
        <v>126</v>
      </c>
      <c r="AF371" s="174">
        <v>2</v>
      </c>
      <c r="AG371" s="189" t="s">
        <v>71</v>
      </c>
      <c r="AH371" s="160"/>
      <c r="AI371" s="175">
        <v>45011</v>
      </c>
      <c r="AJ371" s="174"/>
      <c r="AK371" s="174"/>
      <c r="AL371" s="155"/>
      <c r="AM371" s="155"/>
      <c r="AN371" s="155"/>
      <c r="AO371" s="155"/>
      <c r="AP371" s="155"/>
      <c r="AQ371" s="155"/>
      <c r="AR371" s="155"/>
      <c r="AS371" s="155"/>
      <c r="AT371" s="203">
        <f t="shared" si="37"/>
        <v>2943457845</v>
      </c>
      <c r="AU371" s="203">
        <f t="shared" si="38"/>
        <v>457664185</v>
      </c>
      <c r="AV371" s="203">
        <f t="shared" si="39"/>
        <v>1516114856</v>
      </c>
    </row>
    <row r="372" spans="1:48" s="195" customFormat="1" ht="16.5" x14ac:dyDescent="0.3">
      <c r="A372" s="189">
        <v>41705607</v>
      </c>
      <c r="B372" s="192" t="s">
        <v>134</v>
      </c>
      <c r="C372" s="193">
        <v>44922</v>
      </c>
      <c r="D372" s="194">
        <v>43831</v>
      </c>
      <c r="E372" s="194">
        <v>44895</v>
      </c>
      <c r="F372" s="202">
        <v>4207499</v>
      </c>
      <c r="G372" s="156">
        <v>0</v>
      </c>
      <c r="H372" s="157">
        <v>0</v>
      </c>
      <c r="I372" s="157">
        <v>0</v>
      </c>
      <c r="J372" s="157">
        <v>140854</v>
      </c>
      <c r="K372" s="158">
        <v>0</v>
      </c>
      <c r="L372" s="158">
        <v>140854</v>
      </c>
      <c r="M372" s="158">
        <v>0</v>
      </c>
      <c r="N372" s="158">
        <v>0</v>
      </c>
      <c r="O372" s="158">
        <v>0</v>
      </c>
      <c r="P372" s="158">
        <v>0</v>
      </c>
      <c r="Q372" s="158">
        <v>479530</v>
      </c>
      <c r="R372" s="157">
        <v>0</v>
      </c>
      <c r="S372" s="158">
        <v>0</v>
      </c>
      <c r="T372" s="159">
        <v>907000</v>
      </c>
      <c r="U372" s="158">
        <v>0</v>
      </c>
      <c r="V372" s="158">
        <v>1692064</v>
      </c>
      <c r="W372" s="158">
        <v>847197</v>
      </c>
      <c r="X372" s="155">
        <f t="shared" si="43"/>
        <v>0</v>
      </c>
      <c r="Y372" s="158">
        <v>0</v>
      </c>
      <c r="Z372" s="158">
        <v>0</v>
      </c>
      <c r="AA372" s="157">
        <f t="shared" si="41"/>
        <v>0</v>
      </c>
      <c r="AB372" s="157">
        <f t="shared" si="42"/>
        <v>4207499</v>
      </c>
      <c r="AC372" s="167" t="s">
        <v>58</v>
      </c>
      <c r="AD372" s="161">
        <v>8455</v>
      </c>
      <c r="AE372" s="174" t="s">
        <v>126</v>
      </c>
      <c r="AF372" s="174">
        <v>2</v>
      </c>
      <c r="AG372" s="189" t="s">
        <v>71</v>
      </c>
      <c r="AH372" s="160"/>
      <c r="AI372" s="175">
        <v>45012</v>
      </c>
      <c r="AJ372" s="174"/>
      <c r="AK372" s="174"/>
      <c r="AL372" s="155"/>
      <c r="AM372" s="155"/>
      <c r="AN372" s="155"/>
      <c r="AO372" s="155"/>
      <c r="AP372" s="155"/>
      <c r="AQ372" s="155"/>
      <c r="AR372" s="155"/>
      <c r="AS372" s="155"/>
      <c r="AT372" s="203">
        <f t="shared" si="37"/>
        <v>620384</v>
      </c>
      <c r="AU372" s="203">
        <f t="shared" si="38"/>
        <v>140854</v>
      </c>
      <c r="AV372" s="203">
        <f t="shared" si="39"/>
        <v>0</v>
      </c>
    </row>
    <row r="373" spans="1:48" s="195" customFormat="1" ht="16.5" x14ac:dyDescent="0.3">
      <c r="A373" s="189">
        <v>814006170</v>
      </c>
      <c r="B373" s="192" t="s">
        <v>172</v>
      </c>
      <c r="C373" s="193">
        <v>44922</v>
      </c>
      <c r="D373" s="194">
        <v>44501</v>
      </c>
      <c r="E373" s="194">
        <v>44895</v>
      </c>
      <c r="F373" s="202">
        <v>253424363</v>
      </c>
      <c r="G373" s="156">
        <v>0</v>
      </c>
      <c r="H373" s="157">
        <v>0</v>
      </c>
      <c r="I373" s="157">
        <v>0</v>
      </c>
      <c r="J373" s="157">
        <v>92396473</v>
      </c>
      <c r="K373" s="158">
        <v>0</v>
      </c>
      <c r="L373" s="158">
        <v>0</v>
      </c>
      <c r="M373" s="158">
        <v>0</v>
      </c>
      <c r="N373" s="158">
        <v>0</v>
      </c>
      <c r="O373" s="158">
        <v>0</v>
      </c>
      <c r="P373" s="158">
        <v>0</v>
      </c>
      <c r="Q373" s="158">
        <v>30399356</v>
      </c>
      <c r="R373" s="157">
        <v>0</v>
      </c>
      <c r="S373" s="158">
        <v>38982179</v>
      </c>
      <c r="T373" s="159">
        <v>8516221</v>
      </c>
      <c r="U373" s="158">
        <v>0</v>
      </c>
      <c r="V373" s="158">
        <v>72500</v>
      </c>
      <c r="W373" s="158">
        <v>83057634</v>
      </c>
      <c r="X373" s="155">
        <f t="shared" si="43"/>
        <v>0</v>
      </c>
      <c r="Y373" s="158">
        <v>0</v>
      </c>
      <c r="Z373" s="158">
        <v>0</v>
      </c>
      <c r="AA373" s="157">
        <f t="shared" si="41"/>
        <v>0</v>
      </c>
      <c r="AB373" s="157">
        <f t="shared" si="42"/>
        <v>253424363</v>
      </c>
      <c r="AC373" s="167" t="s">
        <v>19</v>
      </c>
      <c r="AD373" s="161">
        <v>8438</v>
      </c>
      <c r="AE373" s="174" t="s">
        <v>126</v>
      </c>
      <c r="AF373" s="174">
        <v>2</v>
      </c>
      <c r="AG373" s="189" t="s">
        <v>71</v>
      </c>
      <c r="AH373" s="160"/>
      <c r="AI373" s="175">
        <v>45012</v>
      </c>
      <c r="AJ373" s="174"/>
      <c r="AK373" s="174"/>
      <c r="AL373" s="155"/>
      <c r="AM373" s="155"/>
      <c r="AN373" s="155"/>
      <c r="AO373" s="155"/>
      <c r="AP373" s="155"/>
      <c r="AQ373" s="155"/>
      <c r="AR373" s="155"/>
      <c r="AS373" s="155"/>
      <c r="AT373" s="203">
        <f t="shared" si="37"/>
        <v>122795829</v>
      </c>
      <c r="AU373" s="203">
        <f t="shared" si="38"/>
        <v>0</v>
      </c>
      <c r="AV373" s="203">
        <f t="shared" si="39"/>
        <v>38982179</v>
      </c>
    </row>
    <row r="374" spans="1:48" s="195" customFormat="1" ht="16.5" x14ac:dyDescent="0.3">
      <c r="A374" s="189">
        <v>91244268</v>
      </c>
      <c r="B374" s="192" t="s">
        <v>533</v>
      </c>
      <c r="C374" s="193">
        <v>44922</v>
      </c>
      <c r="D374" s="194">
        <v>44166</v>
      </c>
      <c r="E374" s="194">
        <v>44895</v>
      </c>
      <c r="F374" s="202">
        <v>64546638</v>
      </c>
      <c r="G374" s="156">
        <v>19535342</v>
      </c>
      <c r="H374" s="157">
        <v>0</v>
      </c>
      <c r="I374" s="157">
        <v>0</v>
      </c>
      <c r="J374" s="157">
        <v>0</v>
      </c>
      <c r="K374" s="158">
        <v>0</v>
      </c>
      <c r="L374" s="158">
        <v>0</v>
      </c>
      <c r="M374" s="158">
        <v>0</v>
      </c>
      <c r="N374" s="158">
        <v>0</v>
      </c>
      <c r="O374" s="158">
        <v>0</v>
      </c>
      <c r="P374" s="158">
        <v>0</v>
      </c>
      <c r="Q374" s="158">
        <v>0</v>
      </c>
      <c r="R374" s="157">
        <v>0</v>
      </c>
      <c r="S374" s="158">
        <v>2368203</v>
      </c>
      <c r="T374" s="159">
        <v>2297900</v>
      </c>
      <c r="U374" s="158">
        <v>0</v>
      </c>
      <c r="V374" s="158">
        <v>33404732</v>
      </c>
      <c r="W374" s="158">
        <v>6940461</v>
      </c>
      <c r="X374" s="155">
        <f t="shared" si="43"/>
        <v>0</v>
      </c>
      <c r="Y374" s="158">
        <v>0</v>
      </c>
      <c r="Z374" s="158">
        <v>0</v>
      </c>
      <c r="AA374" s="157">
        <f t="shared" si="41"/>
        <v>0</v>
      </c>
      <c r="AB374" s="157">
        <f t="shared" si="42"/>
        <v>64546638</v>
      </c>
      <c r="AC374" s="167" t="s">
        <v>58</v>
      </c>
      <c r="AD374" s="161">
        <v>8435</v>
      </c>
      <c r="AE374" s="174" t="s">
        <v>126</v>
      </c>
      <c r="AF374" s="174">
        <v>2</v>
      </c>
      <c r="AG374" s="189" t="s">
        <v>71</v>
      </c>
      <c r="AH374" s="160"/>
      <c r="AI374" s="175">
        <v>45012</v>
      </c>
      <c r="AJ374" s="174"/>
      <c r="AK374" s="174"/>
      <c r="AL374" s="155"/>
      <c r="AM374" s="155"/>
      <c r="AN374" s="155"/>
      <c r="AO374" s="155"/>
      <c r="AP374" s="155"/>
      <c r="AQ374" s="155"/>
      <c r="AR374" s="155"/>
      <c r="AS374" s="155"/>
      <c r="AT374" s="203">
        <f t="shared" si="37"/>
        <v>19535342</v>
      </c>
      <c r="AU374" s="203">
        <f t="shared" si="38"/>
        <v>0</v>
      </c>
      <c r="AV374" s="203">
        <f t="shared" si="39"/>
        <v>2368203</v>
      </c>
    </row>
    <row r="375" spans="1:48" s="195" customFormat="1" ht="16.5" x14ac:dyDescent="0.3">
      <c r="A375" s="189">
        <v>79467844</v>
      </c>
      <c r="B375" s="192" t="s">
        <v>534</v>
      </c>
      <c r="C375" s="193">
        <v>44922</v>
      </c>
      <c r="D375" s="194">
        <v>44774</v>
      </c>
      <c r="E375" s="194">
        <v>44895</v>
      </c>
      <c r="F375" s="202">
        <v>37964307</v>
      </c>
      <c r="G375" s="156">
        <v>0</v>
      </c>
      <c r="H375" s="157">
        <v>0</v>
      </c>
      <c r="I375" s="157">
        <v>0</v>
      </c>
      <c r="J375" s="157">
        <v>10732272</v>
      </c>
      <c r="K375" s="158">
        <v>0</v>
      </c>
      <c r="L375" s="158">
        <v>0</v>
      </c>
      <c r="M375" s="158">
        <v>0</v>
      </c>
      <c r="N375" s="158">
        <v>0</v>
      </c>
      <c r="O375" s="158">
        <v>0</v>
      </c>
      <c r="P375" s="158">
        <v>0</v>
      </c>
      <c r="Q375" s="158">
        <v>3558319</v>
      </c>
      <c r="R375" s="157">
        <v>0</v>
      </c>
      <c r="S375" s="158">
        <v>0</v>
      </c>
      <c r="T375" s="159">
        <v>22309368</v>
      </c>
      <c r="U375" s="158">
        <v>0</v>
      </c>
      <c r="V375" s="158">
        <v>0</v>
      </c>
      <c r="W375" s="158">
        <v>1364348</v>
      </c>
      <c r="X375" s="155">
        <f t="shared" si="43"/>
        <v>0</v>
      </c>
      <c r="Y375" s="158">
        <v>0</v>
      </c>
      <c r="Z375" s="158">
        <v>0</v>
      </c>
      <c r="AA375" s="157">
        <f t="shared" si="41"/>
        <v>0</v>
      </c>
      <c r="AB375" s="157">
        <f t="shared" si="42"/>
        <v>37964307</v>
      </c>
      <c r="AC375" s="167" t="s">
        <v>58</v>
      </c>
      <c r="AD375" s="161">
        <v>8432</v>
      </c>
      <c r="AE375" s="174" t="s">
        <v>126</v>
      </c>
      <c r="AF375" s="174">
        <v>2</v>
      </c>
      <c r="AG375" s="189" t="s">
        <v>71</v>
      </c>
      <c r="AH375" s="160"/>
      <c r="AI375" s="175">
        <v>45012</v>
      </c>
      <c r="AJ375" s="174"/>
      <c r="AK375" s="174"/>
      <c r="AL375" s="155"/>
      <c r="AM375" s="155"/>
      <c r="AN375" s="155"/>
      <c r="AO375" s="155"/>
      <c r="AP375" s="155"/>
      <c r="AQ375" s="155"/>
      <c r="AR375" s="155"/>
      <c r="AS375" s="155"/>
      <c r="AT375" s="203">
        <f t="shared" si="37"/>
        <v>14290591</v>
      </c>
      <c r="AU375" s="203">
        <f t="shared" si="38"/>
        <v>0</v>
      </c>
      <c r="AV375" s="203">
        <f t="shared" si="39"/>
        <v>0</v>
      </c>
    </row>
    <row r="376" spans="1:48" s="195" customFormat="1" ht="16.5" x14ac:dyDescent="0.3">
      <c r="A376" s="189">
        <v>900772387</v>
      </c>
      <c r="B376" s="192" t="s">
        <v>535</v>
      </c>
      <c r="C376" s="193">
        <v>44923</v>
      </c>
      <c r="D376" s="194">
        <v>44743</v>
      </c>
      <c r="E376" s="194">
        <v>44895</v>
      </c>
      <c r="F376" s="202">
        <v>165030524</v>
      </c>
      <c r="G376" s="156">
        <v>99966</v>
      </c>
      <c r="H376" s="157">
        <v>0</v>
      </c>
      <c r="I376" s="157">
        <v>0</v>
      </c>
      <c r="J376" s="157">
        <v>27123071</v>
      </c>
      <c r="K376" s="158">
        <v>0</v>
      </c>
      <c r="L376" s="158">
        <v>0</v>
      </c>
      <c r="M376" s="158">
        <v>0</v>
      </c>
      <c r="N376" s="158">
        <v>0</v>
      </c>
      <c r="O376" s="158">
        <v>0</v>
      </c>
      <c r="P376" s="158">
        <v>0</v>
      </c>
      <c r="Q376" s="158">
        <v>79580573</v>
      </c>
      <c r="R376" s="157">
        <v>0</v>
      </c>
      <c r="S376" s="158">
        <v>8414433</v>
      </c>
      <c r="T376" s="159">
        <v>583220</v>
      </c>
      <c r="U376" s="158">
        <v>0</v>
      </c>
      <c r="V376" s="158">
        <v>0</v>
      </c>
      <c r="W376" s="158">
        <v>49229261</v>
      </c>
      <c r="X376" s="155">
        <f t="shared" si="43"/>
        <v>0</v>
      </c>
      <c r="Y376" s="158">
        <v>0</v>
      </c>
      <c r="Z376" s="158">
        <v>0</v>
      </c>
      <c r="AA376" s="157">
        <f t="shared" si="41"/>
        <v>0</v>
      </c>
      <c r="AB376" s="157">
        <f t="shared" si="42"/>
        <v>165030524</v>
      </c>
      <c r="AC376" s="167" t="s">
        <v>19</v>
      </c>
      <c r="AD376" s="161">
        <v>8449</v>
      </c>
      <c r="AE376" s="174" t="s">
        <v>126</v>
      </c>
      <c r="AF376" s="174">
        <v>2</v>
      </c>
      <c r="AG376" s="189" t="s">
        <v>71</v>
      </c>
      <c r="AH376" s="160"/>
      <c r="AI376" s="175">
        <v>45013</v>
      </c>
      <c r="AJ376" s="174"/>
      <c r="AK376" s="174"/>
      <c r="AL376" s="155"/>
      <c r="AM376" s="155"/>
      <c r="AN376" s="155"/>
      <c r="AO376" s="155"/>
      <c r="AP376" s="155"/>
      <c r="AQ376" s="155"/>
      <c r="AR376" s="155"/>
      <c r="AS376" s="155"/>
      <c r="AT376" s="203">
        <f t="shared" si="37"/>
        <v>106803610</v>
      </c>
      <c r="AU376" s="203">
        <f t="shared" si="38"/>
        <v>0</v>
      </c>
      <c r="AV376" s="203">
        <f t="shared" si="39"/>
        <v>8414433</v>
      </c>
    </row>
    <row r="377" spans="1:48" s="195" customFormat="1" ht="16.5" x14ac:dyDescent="0.3">
      <c r="A377" s="189">
        <v>900269029</v>
      </c>
      <c r="B377" s="192" t="s">
        <v>536</v>
      </c>
      <c r="C377" s="193">
        <v>44923</v>
      </c>
      <c r="D377" s="194">
        <v>44440</v>
      </c>
      <c r="E377" s="194">
        <v>44895</v>
      </c>
      <c r="F377" s="202">
        <v>78992038</v>
      </c>
      <c r="G377" s="156">
        <v>0</v>
      </c>
      <c r="H377" s="157">
        <v>0</v>
      </c>
      <c r="I377" s="157">
        <v>0</v>
      </c>
      <c r="J377" s="157">
        <v>315925</v>
      </c>
      <c r="K377" s="158">
        <v>0</v>
      </c>
      <c r="L377" s="158">
        <v>0</v>
      </c>
      <c r="M377" s="158">
        <v>500</v>
      </c>
      <c r="N377" s="158">
        <v>0</v>
      </c>
      <c r="O377" s="158">
        <v>0</v>
      </c>
      <c r="P377" s="158">
        <v>0</v>
      </c>
      <c r="Q377" s="158">
        <v>17247280</v>
      </c>
      <c r="R377" s="157">
        <v>0</v>
      </c>
      <c r="S377" s="158">
        <v>8840601</v>
      </c>
      <c r="T377" s="159">
        <v>54000</v>
      </c>
      <c r="U377" s="158">
        <v>0</v>
      </c>
      <c r="V377" s="158">
        <v>0</v>
      </c>
      <c r="W377" s="158">
        <v>52533732</v>
      </c>
      <c r="X377" s="155">
        <f t="shared" si="43"/>
        <v>0</v>
      </c>
      <c r="Y377" s="158">
        <v>0</v>
      </c>
      <c r="Z377" s="158">
        <v>0</v>
      </c>
      <c r="AA377" s="157">
        <f t="shared" si="41"/>
        <v>0</v>
      </c>
      <c r="AB377" s="157">
        <f t="shared" si="42"/>
        <v>78992038</v>
      </c>
      <c r="AC377" s="167" t="s">
        <v>19</v>
      </c>
      <c r="AD377" s="161">
        <v>8447</v>
      </c>
      <c r="AE377" s="174" t="s">
        <v>126</v>
      </c>
      <c r="AF377" s="174">
        <v>2</v>
      </c>
      <c r="AG377" s="189" t="s">
        <v>71</v>
      </c>
      <c r="AH377" s="160"/>
      <c r="AI377" s="175">
        <v>45013</v>
      </c>
      <c r="AJ377" s="174"/>
      <c r="AK377" s="174"/>
      <c r="AL377" s="155"/>
      <c r="AM377" s="155"/>
      <c r="AN377" s="155"/>
      <c r="AO377" s="155"/>
      <c r="AP377" s="155"/>
      <c r="AQ377" s="155"/>
      <c r="AR377" s="155"/>
      <c r="AS377" s="155"/>
      <c r="AT377" s="203">
        <f t="shared" si="37"/>
        <v>17563205</v>
      </c>
      <c r="AU377" s="203">
        <f t="shared" si="38"/>
        <v>500</v>
      </c>
      <c r="AV377" s="203">
        <f t="shared" si="39"/>
        <v>8840601</v>
      </c>
    </row>
    <row r="378" spans="1:48" s="195" customFormat="1" ht="16.5" x14ac:dyDescent="0.3">
      <c r="A378" s="189">
        <v>72153005</v>
      </c>
      <c r="B378" s="192" t="s">
        <v>537</v>
      </c>
      <c r="C378" s="193">
        <v>44924</v>
      </c>
      <c r="D378" s="194">
        <v>44409</v>
      </c>
      <c r="E378" s="194">
        <v>44895</v>
      </c>
      <c r="F378" s="202">
        <v>65996540</v>
      </c>
      <c r="G378" s="156">
        <v>0</v>
      </c>
      <c r="H378" s="157">
        <v>0</v>
      </c>
      <c r="I378" s="157">
        <v>0</v>
      </c>
      <c r="J378" s="157">
        <v>30112730</v>
      </c>
      <c r="K378" s="158">
        <v>0</v>
      </c>
      <c r="L378" s="158">
        <v>0</v>
      </c>
      <c r="M378" s="158">
        <v>0</v>
      </c>
      <c r="N378" s="158">
        <v>0</v>
      </c>
      <c r="O378" s="158">
        <v>0</v>
      </c>
      <c r="P378" s="158">
        <v>0</v>
      </c>
      <c r="Q378" s="158">
        <v>4444980</v>
      </c>
      <c r="R378" s="157">
        <v>0</v>
      </c>
      <c r="S378" s="158">
        <v>427557</v>
      </c>
      <c r="T378" s="159">
        <v>23388480</v>
      </c>
      <c r="U378" s="158">
        <v>0</v>
      </c>
      <c r="V378" s="158">
        <v>1684380</v>
      </c>
      <c r="W378" s="158">
        <v>5938413</v>
      </c>
      <c r="X378" s="155">
        <f t="shared" si="43"/>
        <v>0</v>
      </c>
      <c r="Y378" s="158">
        <v>0</v>
      </c>
      <c r="Z378" s="158">
        <v>0</v>
      </c>
      <c r="AA378" s="157">
        <f t="shared" si="41"/>
        <v>0</v>
      </c>
      <c r="AB378" s="157">
        <f t="shared" si="42"/>
        <v>65996540</v>
      </c>
      <c r="AC378" s="167" t="s">
        <v>58</v>
      </c>
      <c r="AD378" s="161">
        <v>8469</v>
      </c>
      <c r="AE378" s="174" t="s">
        <v>126</v>
      </c>
      <c r="AF378" s="174">
        <v>2</v>
      </c>
      <c r="AG378" s="189" t="s">
        <v>71</v>
      </c>
      <c r="AH378" s="160"/>
      <c r="AI378" s="175">
        <v>45014</v>
      </c>
      <c r="AJ378" s="174"/>
      <c r="AK378" s="174"/>
      <c r="AL378" s="155"/>
      <c r="AM378" s="155"/>
      <c r="AN378" s="155"/>
      <c r="AO378" s="155"/>
      <c r="AP378" s="155"/>
      <c r="AQ378" s="155"/>
      <c r="AR378" s="155"/>
      <c r="AS378" s="155"/>
      <c r="AT378" s="203">
        <f t="shared" si="37"/>
        <v>34557710</v>
      </c>
      <c r="AU378" s="203">
        <f t="shared" si="38"/>
        <v>0</v>
      </c>
      <c r="AV378" s="203">
        <f t="shared" si="39"/>
        <v>427557</v>
      </c>
    </row>
    <row r="379" spans="1:48" s="195" customFormat="1" ht="16.5" x14ac:dyDescent="0.3">
      <c r="A379" s="189">
        <v>79296469</v>
      </c>
      <c r="B379" s="192" t="s">
        <v>538</v>
      </c>
      <c r="C379" s="193">
        <v>44924</v>
      </c>
      <c r="D379" s="194">
        <v>44774</v>
      </c>
      <c r="E379" s="194">
        <v>44804</v>
      </c>
      <c r="F379" s="202">
        <v>1468200</v>
      </c>
      <c r="G379" s="156">
        <v>0</v>
      </c>
      <c r="H379" s="157">
        <v>0</v>
      </c>
      <c r="I379" s="157">
        <v>0</v>
      </c>
      <c r="J379" s="157">
        <v>0</v>
      </c>
      <c r="K379" s="158">
        <v>0</v>
      </c>
      <c r="L379" s="158">
        <v>0</v>
      </c>
      <c r="M379" s="158">
        <v>0</v>
      </c>
      <c r="N379" s="158">
        <v>0</v>
      </c>
      <c r="O379" s="158">
        <v>0</v>
      </c>
      <c r="P379" s="158">
        <v>0</v>
      </c>
      <c r="Q379" s="158">
        <v>0</v>
      </c>
      <c r="R379" s="157">
        <v>0</v>
      </c>
      <c r="S379" s="158">
        <v>0</v>
      </c>
      <c r="T379" s="159">
        <v>1468200</v>
      </c>
      <c r="U379" s="158">
        <v>0</v>
      </c>
      <c r="V379" s="158">
        <v>0</v>
      </c>
      <c r="W379" s="158">
        <v>0</v>
      </c>
      <c r="X379" s="155">
        <f t="shared" si="43"/>
        <v>0</v>
      </c>
      <c r="Y379" s="158">
        <v>0</v>
      </c>
      <c r="Z379" s="158">
        <v>0</v>
      </c>
      <c r="AA379" s="157">
        <f t="shared" si="41"/>
        <v>0</v>
      </c>
      <c r="AB379" s="157">
        <f>+F379-AA379</f>
        <v>1468200</v>
      </c>
      <c r="AC379" s="167" t="s">
        <v>58</v>
      </c>
      <c r="AD379" s="161">
        <v>8468</v>
      </c>
      <c r="AE379" s="174" t="s">
        <v>126</v>
      </c>
      <c r="AF379" s="174">
        <v>2</v>
      </c>
      <c r="AG379" s="189" t="s">
        <v>71</v>
      </c>
      <c r="AH379" s="160"/>
      <c r="AI379" s="175">
        <v>45014</v>
      </c>
      <c r="AJ379" s="174"/>
      <c r="AK379" s="174"/>
      <c r="AL379" s="155"/>
      <c r="AM379" s="155"/>
      <c r="AN379" s="155"/>
      <c r="AO379" s="155"/>
      <c r="AP379" s="155"/>
      <c r="AQ379" s="155"/>
      <c r="AR379" s="155"/>
      <c r="AS379" s="155"/>
      <c r="AT379" s="203">
        <f t="shared" si="37"/>
        <v>0</v>
      </c>
      <c r="AU379" s="203">
        <f t="shared" si="38"/>
        <v>0</v>
      </c>
      <c r="AV379" s="203">
        <f t="shared" si="39"/>
        <v>0</v>
      </c>
    </row>
    <row r="380" spans="1:48" s="195" customFormat="1" ht="16.5" x14ac:dyDescent="0.3">
      <c r="A380" s="189">
        <v>860007336</v>
      </c>
      <c r="B380" s="192" t="s">
        <v>542</v>
      </c>
      <c r="C380" s="193">
        <v>44924</v>
      </c>
      <c r="D380" s="194">
        <v>41852</v>
      </c>
      <c r="E380" s="194">
        <v>44895</v>
      </c>
      <c r="F380" s="202">
        <v>537224615068.01001</v>
      </c>
      <c r="G380" s="202">
        <v>33766205326.199806</v>
      </c>
      <c r="H380" s="202">
        <v>0</v>
      </c>
      <c r="I380" s="202">
        <v>0</v>
      </c>
      <c r="J380" s="202">
        <v>147323871419.77002</v>
      </c>
      <c r="K380" s="202">
        <v>246586865</v>
      </c>
      <c r="L380" s="202">
        <v>21496480983.6502</v>
      </c>
      <c r="M380" s="202">
        <v>31196428948.259998</v>
      </c>
      <c r="N380" s="202">
        <v>7203423808</v>
      </c>
      <c r="O380" s="202">
        <v>4952649792</v>
      </c>
      <c r="P380" s="202">
        <v>441040612</v>
      </c>
      <c r="Q380" s="202">
        <v>77974646589.279999</v>
      </c>
      <c r="R380" s="202">
        <v>2410309250</v>
      </c>
      <c r="S380" s="202">
        <v>36840639379.139999</v>
      </c>
      <c r="T380" s="202">
        <v>32284696407</v>
      </c>
      <c r="U380" s="202">
        <v>8133887278</v>
      </c>
      <c r="V380" s="202">
        <v>75421510048.139999</v>
      </c>
      <c r="W380" s="202">
        <v>57532238361.570023</v>
      </c>
      <c r="X380" s="155">
        <f t="shared" si="43"/>
        <v>0</v>
      </c>
      <c r="Y380" s="158">
        <v>0</v>
      </c>
      <c r="Z380" s="158">
        <v>0</v>
      </c>
      <c r="AA380" s="157">
        <v>0</v>
      </c>
      <c r="AB380" s="157">
        <f t="shared" ref="AB380" si="44">+F380-AA380</f>
        <v>537224615068.01001</v>
      </c>
      <c r="AC380" s="167" t="s">
        <v>55</v>
      </c>
      <c r="AD380" s="161">
        <v>8462</v>
      </c>
      <c r="AE380" s="174" t="s">
        <v>543</v>
      </c>
      <c r="AF380" s="174">
        <v>2</v>
      </c>
      <c r="AG380" s="189" t="s">
        <v>71</v>
      </c>
      <c r="AH380" s="160"/>
      <c r="AI380" s="175"/>
      <c r="AJ380" s="174"/>
      <c r="AK380" s="174"/>
      <c r="AL380" s="155"/>
      <c r="AM380" s="155"/>
      <c r="AN380" s="155"/>
      <c r="AO380" s="155"/>
      <c r="AP380" s="155"/>
      <c r="AQ380" s="155"/>
      <c r="AR380" s="155"/>
      <c r="AS380" s="155"/>
      <c r="AT380" s="203">
        <f t="shared" si="37"/>
        <v>264458413739.24982</v>
      </c>
      <c r="AU380" s="203">
        <f t="shared" si="38"/>
        <v>60142920604.910202</v>
      </c>
      <c r="AV380" s="203">
        <f t="shared" si="39"/>
        <v>36840639379.139999</v>
      </c>
    </row>
    <row r="381" spans="1:48" s="195" customFormat="1" ht="16.5" x14ac:dyDescent="0.3">
      <c r="A381" s="189">
        <v>900348648</v>
      </c>
      <c r="B381" s="192" t="s">
        <v>131</v>
      </c>
      <c r="C381" s="193">
        <v>44924</v>
      </c>
      <c r="D381" s="194">
        <v>44287</v>
      </c>
      <c r="E381" s="194">
        <v>44895</v>
      </c>
      <c r="F381" s="202">
        <v>18916995</v>
      </c>
      <c r="G381" s="156">
        <v>0</v>
      </c>
      <c r="H381" s="157">
        <v>0</v>
      </c>
      <c r="I381" s="157">
        <v>0</v>
      </c>
      <c r="J381" s="157">
        <v>0</v>
      </c>
      <c r="K381" s="158">
        <v>0</v>
      </c>
      <c r="L381" s="158">
        <v>0</v>
      </c>
      <c r="M381" s="158">
        <v>0</v>
      </c>
      <c r="N381" s="158">
        <v>0</v>
      </c>
      <c r="O381" s="158">
        <v>0</v>
      </c>
      <c r="P381" s="158">
        <v>0</v>
      </c>
      <c r="Q381" s="158">
        <v>1057498</v>
      </c>
      <c r="R381" s="157">
        <v>0</v>
      </c>
      <c r="S381" s="158">
        <v>14338050</v>
      </c>
      <c r="T381" s="159">
        <v>0</v>
      </c>
      <c r="U381" s="158">
        <v>0</v>
      </c>
      <c r="V381" s="158">
        <v>0</v>
      </c>
      <c r="W381" s="158">
        <v>3521447</v>
      </c>
      <c r="X381" s="155">
        <f t="shared" si="43"/>
        <v>0</v>
      </c>
      <c r="Y381" s="158">
        <v>0</v>
      </c>
      <c r="Z381" s="158">
        <v>0</v>
      </c>
      <c r="AA381" s="157">
        <f t="shared" si="41"/>
        <v>0</v>
      </c>
      <c r="AB381" s="157">
        <f t="shared" si="42"/>
        <v>18916995</v>
      </c>
      <c r="AC381" s="167" t="s">
        <v>19</v>
      </c>
      <c r="AD381" s="161">
        <v>8465</v>
      </c>
      <c r="AE381" s="174" t="s">
        <v>126</v>
      </c>
      <c r="AF381" s="174">
        <v>2</v>
      </c>
      <c r="AG381" s="189" t="s">
        <v>71</v>
      </c>
      <c r="AH381" s="160"/>
      <c r="AI381" s="175">
        <v>45014</v>
      </c>
      <c r="AJ381" s="174"/>
      <c r="AK381" s="174"/>
      <c r="AL381" s="155"/>
      <c r="AM381" s="155"/>
      <c r="AN381" s="155"/>
      <c r="AO381" s="155"/>
      <c r="AP381" s="155"/>
      <c r="AQ381" s="155"/>
      <c r="AR381" s="155"/>
      <c r="AS381" s="155"/>
      <c r="AT381" s="203">
        <f t="shared" si="37"/>
        <v>1057498</v>
      </c>
      <c r="AU381" s="203">
        <f t="shared" si="38"/>
        <v>0</v>
      </c>
      <c r="AV381" s="203">
        <f t="shared" si="39"/>
        <v>14338050</v>
      </c>
    </row>
    <row r="382" spans="1:48" s="195" customFormat="1" ht="16.5" x14ac:dyDescent="0.3">
      <c r="A382" s="189">
        <v>900008328</v>
      </c>
      <c r="B382" s="192" t="s">
        <v>132</v>
      </c>
      <c r="C382" s="193">
        <v>44924</v>
      </c>
      <c r="D382" s="194">
        <v>43466</v>
      </c>
      <c r="E382" s="194">
        <v>44895</v>
      </c>
      <c r="F382" s="202">
        <v>1662846162</v>
      </c>
      <c r="G382" s="156">
        <v>245820</v>
      </c>
      <c r="H382" s="157">
        <v>0</v>
      </c>
      <c r="I382" s="157">
        <v>0</v>
      </c>
      <c r="J382" s="157">
        <v>658685961</v>
      </c>
      <c r="K382" s="158">
        <v>0</v>
      </c>
      <c r="L382" s="158">
        <v>361617</v>
      </c>
      <c r="M382" s="158">
        <v>26899460</v>
      </c>
      <c r="N382" s="158">
        <v>2137175</v>
      </c>
      <c r="O382" s="158">
        <v>0</v>
      </c>
      <c r="P382" s="158">
        <v>0</v>
      </c>
      <c r="Q382" s="158">
        <v>97430942</v>
      </c>
      <c r="R382" s="157">
        <v>0</v>
      </c>
      <c r="S382" s="158">
        <v>269861902</v>
      </c>
      <c r="T382" s="159">
        <v>17005322</v>
      </c>
      <c r="U382" s="158">
        <v>0</v>
      </c>
      <c r="V382" s="158">
        <v>165267339</v>
      </c>
      <c r="W382" s="158">
        <v>424950624</v>
      </c>
      <c r="X382" s="155">
        <f t="shared" si="43"/>
        <v>0</v>
      </c>
      <c r="Y382" s="158">
        <v>0</v>
      </c>
      <c r="Z382" s="158">
        <v>0</v>
      </c>
      <c r="AA382" s="157">
        <f t="shared" si="41"/>
        <v>0</v>
      </c>
      <c r="AB382" s="157">
        <f t="shared" si="42"/>
        <v>1662846162</v>
      </c>
      <c r="AC382" s="167" t="s">
        <v>19</v>
      </c>
      <c r="AD382" s="161">
        <v>8460</v>
      </c>
      <c r="AE382" s="174" t="s">
        <v>126</v>
      </c>
      <c r="AF382" s="174">
        <v>2</v>
      </c>
      <c r="AG382" s="189" t="s">
        <v>71</v>
      </c>
      <c r="AH382" s="160"/>
      <c r="AI382" s="175">
        <v>45014</v>
      </c>
      <c r="AJ382" s="174"/>
      <c r="AK382" s="174"/>
      <c r="AL382" s="155"/>
      <c r="AM382" s="155"/>
      <c r="AN382" s="155"/>
      <c r="AO382" s="155"/>
      <c r="AP382" s="155"/>
      <c r="AQ382" s="155"/>
      <c r="AR382" s="155"/>
      <c r="AS382" s="155"/>
      <c r="AT382" s="203">
        <f t="shared" si="37"/>
        <v>756362723</v>
      </c>
      <c r="AU382" s="203">
        <f t="shared" si="38"/>
        <v>29398252</v>
      </c>
      <c r="AV382" s="203">
        <f t="shared" si="39"/>
        <v>269861902</v>
      </c>
    </row>
    <row r="383" spans="1:48" ht="15" x14ac:dyDescent="0.25">
      <c r="F383" s="133">
        <f t="shared" ref="F383:AB383" si="45">SUM(F2:F382)</f>
        <v>1135791670677.48</v>
      </c>
      <c r="G383" s="133">
        <f t="shared" si="45"/>
        <v>39429820006.615906</v>
      </c>
      <c r="H383" s="133">
        <f t="shared" si="45"/>
        <v>5808471</v>
      </c>
      <c r="I383" s="133">
        <f t="shared" si="45"/>
        <v>0</v>
      </c>
      <c r="J383" s="133">
        <f t="shared" si="45"/>
        <v>314299261681.09003</v>
      </c>
      <c r="K383" s="133">
        <f t="shared" si="45"/>
        <v>805007458</v>
      </c>
      <c r="L383" s="133">
        <f t="shared" si="45"/>
        <v>55629883098.390198</v>
      </c>
      <c r="M383" s="133">
        <f t="shared" si="45"/>
        <v>49644153670.540001</v>
      </c>
      <c r="N383" s="133">
        <f t="shared" si="45"/>
        <v>19934662797</v>
      </c>
      <c r="O383" s="133">
        <f t="shared" si="45"/>
        <v>4955590098</v>
      </c>
      <c r="P383" s="133">
        <f t="shared" si="45"/>
        <v>588916512</v>
      </c>
      <c r="Q383" s="133">
        <f t="shared" si="45"/>
        <v>141099702902.22998</v>
      </c>
      <c r="R383" s="133">
        <f t="shared" si="45"/>
        <v>3177916540</v>
      </c>
      <c r="S383" s="133">
        <f t="shared" si="45"/>
        <v>95918930556.139999</v>
      </c>
      <c r="T383" s="133">
        <f t="shared" si="45"/>
        <v>77064079605.380005</v>
      </c>
      <c r="U383" s="133">
        <f t="shared" si="45"/>
        <v>19158870316</v>
      </c>
      <c r="V383" s="133">
        <f t="shared" si="45"/>
        <v>176023920221.64999</v>
      </c>
      <c r="W383" s="133">
        <f t="shared" si="45"/>
        <v>138055146743.44397</v>
      </c>
      <c r="X383" s="133">
        <f t="shared" si="45"/>
        <v>0</v>
      </c>
      <c r="Y383" s="133">
        <f t="shared" si="45"/>
        <v>959139310</v>
      </c>
      <c r="Z383" s="133">
        <f t="shared" si="45"/>
        <v>4679423315.5299997</v>
      </c>
      <c r="AA383" s="133">
        <f t="shared" si="45"/>
        <v>5687655301.1999998</v>
      </c>
      <c r="AB383" s="133">
        <f t="shared" si="45"/>
        <v>1130104015376.28</v>
      </c>
      <c r="AT383" s="203"/>
      <c r="AU383" s="203"/>
      <c r="AV383" s="203"/>
    </row>
    <row r="384" spans="1:48" x14ac:dyDescent="0.2">
      <c r="F384" s="134">
        <v>1000000</v>
      </c>
      <c r="G384" s="134">
        <v>1000000</v>
      </c>
      <c r="H384" s="134">
        <v>1000000</v>
      </c>
      <c r="I384" s="134">
        <v>1000000</v>
      </c>
      <c r="J384" s="134">
        <v>1000000</v>
      </c>
      <c r="K384" s="134">
        <v>1000000</v>
      </c>
      <c r="L384" s="134">
        <v>1000001</v>
      </c>
      <c r="M384" s="134">
        <v>1000002</v>
      </c>
      <c r="N384" s="134">
        <v>1000003</v>
      </c>
      <c r="O384" s="134">
        <v>1000004</v>
      </c>
      <c r="P384" s="134">
        <v>1000000</v>
      </c>
      <c r="Q384" s="134">
        <v>1000000</v>
      </c>
      <c r="R384" s="134">
        <v>1000000</v>
      </c>
      <c r="S384" s="134">
        <v>1000000</v>
      </c>
      <c r="T384" s="134">
        <v>1000000</v>
      </c>
      <c r="U384" s="134">
        <v>1000000</v>
      </c>
      <c r="V384" s="134">
        <v>1000000</v>
      </c>
      <c r="W384" s="134">
        <v>1000000</v>
      </c>
      <c r="X384" s="134">
        <v>1000000</v>
      </c>
      <c r="Y384" s="134">
        <v>1000000</v>
      </c>
      <c r="Z384" s="134">
        <v>1000000</v>
      </c>
      <c r="AA384" s="134">
        <v>1000000</v>
      </c>
      <c r="AB384" s="134">
        <v>1000000</v>
      </c>
      <c r="AT384" s="203"/>
      <c r="AU384" s="203"/>
      <c r="AV384" s="203"/>
    </row>
    <row r="385" spans="6:48" ht="15" x14ac:dyDescent="0.25">
      <c r="F385" s="135">
        <f>+F383/F384</f>
        <v>1135791.6706774801</v>
      </c>
      <c r="G385" s="135">
        <f t="shared" ref="G385:AB385" si="46">+G383/G384</f>
        <v>39429.820006615904</v>
      </c>
      <c r="H385" s="135">
        <f t="shared" si="46"/>
        <v>5.8084709999999999</v>
      </c>
      <c r="I385" s="135">
        <f t="shared" si="46"/>
        <v>0</v>
      </c>
      <c r="J385" s="135">
        <f t="shared" si="46"/>
        <v>314299.26168109005</v>
      </c>
      <c r="K385" s="135">
        <f t="shared" si="46"/>
        <v>805.00745800000004</v>
      </c>
      <c r="L385" s="135">
        <f t="shared" si="46"/>
        <v>55629.827468562726</v>
      </c>
      <c r="M385" s="135">
        <f t="shared" si="46"/>
        <v>49644.054382431234</v>
      </c>
      <c r="N385" s="135">
        <f t="shared" si="46"/>
        <v>19934.60299319102</v>
      </c>
      <c r="O385" s="135">
        <f t="shared" si="46"/>
        <v>4955.5702757188974</v>
      </c>
      <c r="P385" s="135">
        <f t="shared" si="46"/>
        <v>588.91651200000001</v>
      </c>
      <c r="Q385" s="135">
        <f t="shared" si="46"/>
        <v>141099.70290222997</v>
      </c>
      <c r="R385" s="135">
        <f t="shared" si="46"/>
        <v>3177.9165400000002</v>
      </c>
      <c r="S385" s="135">
        <f t="shared" si="46"/>
        <v>95918.930556139996</v>
      </c>
      <c r="T385" s="135">
        <f t="shared" si="46"/>
        <v>77064.07960538</v>
      </c>
      <c r="U385" s="135">
        <f t="shared" si="46"/>
        <v>19158.870316</v>
      </c>
      <c r="V385" s="135">
        <f t="shared" si="46"/>
        <v>176023.92022164998</v>
      </c>
      <c r="W385" s="135">
        <f t="shared" si="46"/>
        <v>138055.14674344397</v>
      </c>
      <c r="X385" s="135">
        <f t="shared" si="46"/>
        <v>0</v>
      </c>
      <c r="Y385" s="135">
        <f t="shared" si="46"/>
        <v>959.13931000000002</v>
      </c>
      <c r="Z385" s="135">
        <f t="shared" si="46"/>
        <v>4679.4233155299999</v>
      </c>
      <c r="AA385" s="135">
        <f t="shared" si="46"/>
        <v>5687.6553011999995</v>
      </c>
      <c r="AB385" s="135">
        <f t="shared" si="46"/>
        <v>1130104.0153762801</v>
      </c>
      <c r="AT385" s="203"/>
      <c r="AU385" s="203"/>
      <c r="AV385" s="203"/>
    </row>
    <row r="386" spans="6:48" x14ac:dyDescent="0.2">
      <c r="AT386" s="203"/>
      <c r="AU386" s="203"/>
      <c r="AV386" s="203"/>
    </row>
    <row r="387" spans="6:48" x14ac:dyDescent="0.2">
      <c r="AT387" s="203"/>
      <c r="AU387" s="203"/>
      <c r="AV387" s="203"/>
    </row>
    <row r="388" spans="6:48" x14ac:dyDescent="0.2">
      <c r="AT388" s="203"/>
      <c r="AU388" s="203"/>
      <c r="AV388" s="203"/>
    </row>
    <row r="389" spans="6:48" x14ac:dyDescent="0.2">
      <c r="AT389" s="203"/>
      <c r="AU389" s="203"/>
      <c r="AV389" s="203"/>
    </row>
    <row r="390" spans="6:48" x14ac:dyDescent="0.2">
      <c r="AT390" s="203"/>
      <c r="AU390" s="203"/>
      <c r="AV390" s="203"/>
    </row>
    <row r="391" spans="6:48" x14ac:dyDescent="0.2">
      <c r="AT391" s="203"/>
      <c r="AU391" s="203"/>
      <c r="AV391" s="203"/>
    </row>
    <row r="392" spans="6:48" x14ac:dyDescent="0.2">
      <c r="AT392" s="203"/>
      <c r="AU392" s="203"/>
      <c r="AV392" s="203"/>
    </row>
    <row r="393" spans="6:48" x14ac:dyDescent="0.2">
      <c r="AT393" s="203"/>
      <c r="AU393" s="203"/>
      <c r="AV393" s="203"/>
    </row>
    <row r="394" spans="6:48" x14ac:dyDescent="0.2">
      <c r="AT394" s="203"/>
      <c r="AU394" s="203"/>
      <c r="AV394" s="203"/>
    </row>
    <row r="395" spans="6:48" x14ac:dyDescent="0.2">
      <c r="AT395" s="203"/>
      <c r="AU395" s="203"/>
      <c r="AV395" s="203"/>
    </row>
    <row r="396" spans="6:48" x14ac:dyDescent="0.2">
      <c r="AT396" s="203"/>
      <c r="AU396" s="203"/>
      <c r="AV396" s="203"/>
    </row>
    <row r="397" spans="6:48" x14ac:dyDescent="0.2">
      <c r="AT397" s="203"/>
      <c r="AU397" s="203"/>
      <c r="AV397" s="203"/>
    </row>
    <row r="398" spans="6:48" x14ac:dyDescent="0.2">
      <c r="AT398" s="203"/>
      <c r="AU398" s="203"/>
      <c r="AV398" s="203"/>
    </row>
    <row r="399" spans="6:48" x14ac:dyDescent="0.2">
      <c r="AT399" s="203"/>
      <c r="AU399" s="203"/>
      <c r="AV399" s="203"/>
    </row>
    <row r="400" spans="6:48" x14ac:dyDescent="0.2">
      <c r="AT400" s="203"/>
      <c r="AU400" s="203"/>
      <c r="AV400" s="203"/>
    </row>
    <row r="401" spans="46:48" x14ac:dyDescent="0.2">
      <c r="AT401" s="203"/>
      <c r="AU401" s="203"/>
      <c r="AV401" s="203"/>
    </row>
    <row r="402" spans="46:48" x14ac:dyDescent="0.2">
      <c r="AT402" s="203"/>
      <c r="AU402" s="203"/>
      <c r="AV402" s="203"/>
    </row>
    <row r="403" spans="46:48" x14ac:dyDescent="0.2">
      <c r="AT403" s="203"/>
      <c r="AU403" s="203"/>
      <c r="AV403" s="203"/>
    </row>
    <row r="404" spans="46:48" x14ac:dyDescent="0.2">
      <c r="AT404" s="203"/>
      <c r="AU404" s="203"/>
      <c r="AV404" s="203"/>
    </row>
    <row r="405" spans="46:48" x14ac:dyDescent="0.2">
      <c r="AT405" s="203"/>
      <c r="AU405" s="203"/>
      <c r="AV405" s="203"/>
    </row>
    <row r="406" spans="46:48" x14ac:dyDescent="0.2">
      <c r="AT406" s="203"/>
      <c r="AU406" s="203"/>
      <c r="AV406" s="203"/>
    </row>
    <row r="407" spans="46:48" x14ac:dyDescent="0.2">
      <c r="AT407" s="203"/>
      <c r="AU407" s="203"/>
      <c r="AV407" s="203"/>
    </row>
    <row r="408" spans="46:48" x14ac:dyDescent="0.2">
      <c r="AT408" s="203"/>
      <c r="AU408" s="203"/>
      <c r="AV408" s="203"/>
    </row>
    <row r="409" spans="46:48" x14ac:dyDescent="0.2">
      <c r="AT409" s="203"/>
      <c r="AU409" s="203"/>
      <c r="AV409" s="203"/>
    </row>
    <row r="410" spans="46:48" x14ac:dyDescent="0.2">
      <c r="AT410" s="203"/>
      <c r="AU410" s="203"/>
      <c r="AV410" s="203"/>
    </row>
    <row r="411" spans="46:48" x14ac:dyDescent="0.2">
      <c r="AT411" s="203"/>
      <c r="AU411" s="203"/>
      <c r="AV411" s="203"/>
    </row>
    <row r="412" spans="46:48" x14ac:dyDescent="0.2">
      <c r="AT412" s="203"/>
      <c r="AU412" s="203"/>
      <c r="AV412" s="203"/>
    </row>
    <row r="413" spans="46:48" x14ac:dyDescent="0.2">
      <c r="AT413" s="203"/>
      <c r="AU413" s="203"/>
      <c r="AV413" s="203"/>
    </row>
    <row r="414" spans="46:48" x14ac:dyDescent="0.2">
      <c r="AT414" s="203"/>
      <c r="AU414" s="203"/>
      <c r="AV414" s="203"/>
    </row>
    <row r="415" spans="46:48" x14ac:dyDescent="0.2">
      <c r="AT415" s="203"/>
      <c r="AU415" s="203"/>
      <c r="AV415" s="203"/>
    </row>
  </sheetData>
  <autoFilter ref="A1:AV385" xr:uid="{2AFE102E-6FFF-40D7-9341-9E4A3361D454}"/>
  <conditionalFormatting sqref="A213">
    <cfRule type="duplicateValues" dxfId="37" priority="7"/>
  </conditionalFormatting>
  <conditionalFormatting sqref="A1:A1048576">
    <cfRule type="duplicateValues" dxfId="36" priority="1"/>
  </conditionalFormatting>
  <conditionalFormatting sqref="A237:A252">
    <cfRule type="duplicateValues" dxfId="35" priority="67"/>
  </conditionalFormatting>
  <conditionalFormatting sqref="A179:A212 A214:A236">
    <cfRule type="duplicateValues" dxfId="34" priority="90"/>
  </conditionalFormatting>
  <conditionalFormatting sqref="A139:A178">
    <cfRule type="duplicateValues" dxfId="33" priority="94"/>
  </conditionalFormatting>
  <conditionalFormatting sqref="A139:A178">
    <cfRule type="duplicateValues" dxfId="32" priority="96"/>
    <cfRule type="duplicateValues" dxfId="31" priority="97"/>
  </conditionalFormatting>
  <conditionalFormatting sqref="AD123:AD138">
    <cfRule type="duplicateValues" dxfId="30" priority="119"/>
  </conditionalFormatting>
  <conditionalFormatting sqref="A115:A138">
    <cfRule type="duplicateValues" dxfId="29" priority="121"/>
  </conditionalFormatting>
  <conditionalFormatting sqref="A115:A138">
    <cfRule type="duplicateValues" dxfId="28" priority="123"/>
    <cfRule type="duplicateValues" dxfId="27" priority="124"/>
  </conditionalFormatting>
  <conditionalFormatting sqref="AD115:AD138">
    <cfRule type="duplicateValues" dxfId="26" priority="127"/>
  </conditionalFormatting>
  <conditionalFormatting sqref="A78:A93">
    <cfRule type="duplicateValues" dxfId="25" priority="135"/>
  </conditionalFormatting>
  <conditionalFormatting sqref="A78:A93">
    <cfRule type="duplicateValues" dxfId="24" priority="137"/>
    <cfRule type="duplicateValues" dxfId="23" priority="138"/>
  </conditionalFormatting>
  <conditionalFormatting sqref="A331:A382">
    <cfRule type="duplicateValues" dxfId="22" priority="204"/>
  </conditionalFormatting>
  <conditionalFormatting sqref="A331:A382">
    <cfRule type="duplicateValues" dxfId="21" priority="206"/>
    <cfRule type="duplicateValues" dxfId="20" priority="207"/>
  </conditionalFormatting>
  <conditionalFormatting sqref="A2:A382">
    <cfRule type="duplicateValues" dxfId="19" priority="210"/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A1DD-DA25-48CC-A427-8CA8505A4423}">
  <dimension ref="A1:AV386"/>
  <sheetViews>
    <sheetView showGridLines="0" workbookViewId="0">
      <pane ySplit="1" topLeftCell="A363" activePane="bottomLeft" state="frozen"/>
      <selection activeCell="Q55" sqref="Q55"/>
      <selection pane="bottomLeft" activeCell="Q55" sqref="Q55"/>
    </sheetView>
  </sheetViews>
  <sheetFormatPr baseColWidth="10" defaultColWidth="8.85546875" defaultRowHeight="12.75" x14ac:dyDescent="0.25"/>
  <cols>
    <col min="1" max="1" width="11.28515625" style="3" bestFit="1" customWidth="1"/>
    <col min="2" max="2" width="66.140625" style="2" customWidth="1"/>
    <col min="3" max="3" width="14.28515625" style="1" customWidth="1"/>
    <col min="4" max="5" width="15.42578125" style="1" customWidth="1"/>
    <col min="6" max="6" width="20.140625" style="150" customWidth="1"/>
    <col min="7" max="7" width="19.42578125" style="150" bestFit="1" customWidth="1"/>
    <col min="8" max="8" width="18.42578125" style="150" bestFit="1" customWidth="1"/>
    <col min="9" max="9" width="13.7109375" style="150" bestFit="1" customWidth="1"/>
    <col min="10" max="10" width="18.42578125" style="150" customWidth="1"/>
    <col min="11" max="11" width="19.42578125" style="150" bestFit="1" customWidth="1"/>
    <col min="12" max="15" width="19.28515625" style="150" customWidth="1"/>
    <col min="16" max="16" width="19.85546875" style="150" bestFit="1" customWidth="1"/>
    <col min="17" max="17" width="23.85546875" style="150" customWidth="1"/>
    <col min="18" max="18" width="16.85546875" style="150" bestFit="1" customWidth="1"/>
    <col min="19" max="19" width="18.28515625" style="150" customWidth="1"/>
    <col min="20" max="20" width="20.42578125" style="150" bestFit="1" customWidth="1"/>
    <col min="21" max="21" width="19.85546875" style="150" customWidth="1"/>
    <col min="22" max="22" width="19.42578125" style="150" bestFit="1" customWidth="1"/>
    <col min="23" max="23" width="25.28515625" style="150" bestFit="1" customWidth="1"/>
    <col min="24" max="24" width="17.140625" style="150" customWidth="1"/>
    <col min="25" max="25" width="22" style="150" customWidth="1"/>
    <col min="26" max="26" width="17.28515625" style="150" customWidth="1"/>
    <col min="27" max="27" width="25.28515625" style="150" bestFit="1" customWidth="1"/>
    <col min="28" max="28" width="22" style="150" bestFit="1" customWidth="1"/>
    <col min="29" max="29" width="21.5703125" style="3" customWidth="1"/>
    <col min="30" max="30" width="9.42578125" style="141" bestFit="1" customWidth="1"/>
    <col min="31" max="31" width="14.85546875" style="3" customWidth="1"/>
    <col min="32" max="32" width="9.42578125" style="3" bestFit="1" customWidth="1"/>
    <col min="33" max="33" width="19.140625" style="3" customWidth="1"/>
    <col min="34" max="34" width="9" style="3" bestFit="1" customWidth="1"/>
    <col min="35" max="35" width="13.28515625" style="3" customWidth="1"/>
    <col min="36" max="36" width="10.42578125" style="3" customWidth="1"/>
    <col min="37" max="37" width="13" style="3" customWidth="1"/>
    <col min="38" max="38" width="11.7109375" style="150" bestFit="1" customWidth="1"/>
    <col min="39" max="39" width="9.7109375" style="150" bestFit="1" customWidth="1"/>
    <col min="40" max="40" width="11.42578125" style="150" bestFit="1" customWidth="1"/>
    <col min="41" max="41" width="10.7109375" style="150" bestFit="1" customWidth="1"/>
    <col min="42" max="42" width="18.42578125" style="150" bestFit="1" customWidth="1"/>
    <col min="43" max="43" width="16.85546875" style="150" bestFit="1" customWidth="1"/>
    <col min="44" max="44" width="17.140625" style="150" bestFit="1" customWidth="1"/>
    <col min="45" max="45" width="16.85546875" style="150" bestFit="1" customWidth="1"/>
    <col min="46" max="46" width="12" style="3" bestFit="1" customWidth="1"/>
    <col min="47" max="47" width="6.28515625" style="3" bestFit="1" customWidth="1"/>
    <col min="48" max="48" width="15.85546875" style="3" bestFit="1" customWidth="1"/>
    <col min="49" max="16384" width="8.85546875" style="3"/>
  </cols>
  <sheetData>
    <row r="1" spans="1:48" ht="76.5" x14ac:dyDescent="0.25">
      <c r="A1" s="147" t="s">
        <v>0</v>
      </c>
      <c r="B1" s="148" t="s">
        <v>1</v>
      </c>
      <c r="C1" s="149" t="s">
        <v>2</v>
      </c>
      <c r="D1" s="146" t="s">
        <v>15</v>
      </c>
      <c r="E1" s="146" t="s">
        <v>16</v>
      </c>
      <c r="F1" s="143" t="s">
        <v>3</v>
      </c>
      <c r="G1" s="143" t="s">
        <v>45</v>
      </c>
      <c r="H1" s="143" t="s">
        <v>46</v>
      </c>
      <c r="I1" s="143" t="s">
        <v>47</v>
      </c>
      <c r="J1" s="143" t="s">
        <v>48</v>
      </c>
      <c r="K1" s="143" t="s">
        <v>49</v>
      </c>
      <c r="L1" s="151" t="s">
        <v>66</v>
      </c>
      <c r="M1" s="152" t="s">
        <v>67</v>
      </c>
      <c r="N1" s="152" t="s">
        <v>68</v>
      </c>
      <c r="O1" s="152" t="s">
        <v>69</v>
      </c>
      <c r="P1" s="143" t="s">
        <v>50</v>
      </c>
      <c r="Q1" s="143" t="s">
        <v>4</v>
      </c>
      <c r="R1" s="143" t="s">
        <v>5</v>
      </c>
      <c r="S1" s="143" t="s">
        <v>6</v>
      </c>
      <c r="T1" s="143" t="s">
        <v>7</v>
      </c>
      <c r="U1" s="143" t="s">
        <v>8</v>
      </c>
      <c r="V1" s="145" t="s">
        <v>9</v>
      </c>
      <c r="W1" s="143" t="s">
        <v>10</v>
      </c>
      <c r="X1" s="143" t="s">
        <v>17</v>
      </c>
      <c r="Y1" s="143" t="s">
        <v>11</v>
      </c>
      <c r="Z1" s="143" t="s">
        <v>12</v>
      </c>
      <c r="AA1" s="143" t="s">
        <v>13</v>
      </c>
      <c r="AB1" s="143" t="s">
        <v>14</v>
      </c>
      <c r="AC1" s="144" t="s">
        <v>18</v>
      </c>
      <c r="AD1" s="142" t="s">
        <v>27</v>
      </c>
      <c r="AE1" s="139" t="s">
        <v>26</v>
      </c>
      <c r="AF1" s="139" t="s">
        <v>28</v>
      </c>
      <c r="AG1" s="139" t="s">
        <v>70</v>
      </c>
      <c r="AH1" s="139" t="s">
        <v>29</v>
      </c>
      <c r="AI1" s="140" t="s">
        <v>30</v>
      </c>
      <c r="AJ1" s="139" t="s">
        <v>31</v>
      </c>
      <c r="AK1" s="139" t="s">
        <v>32</v>
      </c>
      <c r="AL1" s="143" t="s">
        <v>33</v>
      </c>
      <c r="AM1" s="143" t="s">
        <v>34</v>
      </c>
      <c r="AN1" s="143" t="s">
        <v>35</v>
      </c>
      <c r="AO1" s="143" t="s">
        <v>36</v>
      </c>
      <c r="AP1" s="143" t="s">
        <v>37</v>
      </c>
      <c r="AQ1" s="143" t="s">
        <v>38</v>
      </c>
      <c r="AR1" s="143" t="s">
        <v>39</v>
      </c>
      <c r="AS1" s="143" t="s">
        <v>40</v>
      </c>
      <c r="AT1" s="3" t="s">
        <v>539</v>
      </c>
      <c r="AU1" s="3" t="s">
        <v>540</v>
      </c>
      <c r="AV1" s="3" t="s">
        <v>541</v>
      </c>
    </row>
    <row r="2" spans="1:48" s="163" customFormat="1" x14ac:dyDescent="0.2">
      <c r="A2" s="165">
        <v>800135582</v>
      </c>
      <c r="B2" s="166" t="s">
        <v>186</v>
      </c>
      <c r="C2" s="167">
        <v>44911</v>
      </c>
      <c r="D2" s="167">
        <v>44105</v>
      </c>
      <c r="E2" s="167">
        <v>44895</v>
      </c>
      <c r="F2" s="164">
        <v>98657264</v>
      </c>
      <c r="G2" s="164">
        <v>0</v>
      </c>
      <c r="H2" s="164">
        <v>0</v>
      </c>
      <c r="I2" s="164">
        <v>0</v>
      </c>
      <c r="J2" s="164">
        <v>52841288</v>
      </c>
      <c r="K2" s="164">
        <v>0</v>
      </c>
      <c r="L2" s="164">
        <v>0</v>
      </c>
      <c r="M2" s="164">
        <v>0</v>
      </c>
      <c r="N2" s="164">
        <v>0</v>
      </c>
      <c r="O2" s="164">
        <v>0</v>
      </c>
      <c r="P2" s="164">
        <v>0</v>
      </c>
      <c r="Q2" s="164">
        <v>845000</v>
      </c>
      <c r="R2" s="164">
        <v>0</v>
      </c>
      <c r="S2" s="164">
        <v>3296110</v>
      </c>
      <c r="T2" s="164">
        <v>20075531</v>
      </c>
      <c r="U2" s="164">
        <v>0</v>
      </c>
      <c r="V2" s="164">
        <v>1800863</v>
      </c>
      <c r="W2" s="164">
        <v>19798472</v>
      </c>
      <c r="X2" s="155">
        <f t="shared" ref="X2:X61" si="0">+F2-SUM(G2:W2)</f>
        <v>0</v>
      </c>
      <c r="Y2" s="164">
        <v>0</v>
      </c>
      <c r="Z2" s="164">
        <v>0</v>
      </c>
      <c r="AA2" s="157">
        <f t="shared" ref="AA2:AA65" si="1">+Y2+Z2</f>
        <v>0</v>
      </c>
      <c r="AB2" s="155">
        <f t="shared" ref="AB2:AB65" si="2">+F2-AA2</f>
        <v>98657264</v>
      </c>
      <c r="AC2" s="167" t="s">
        <v>19</v>
      </c>
      <c r="AD2" s="168">
        <v>8287</v>
      </c>
      <c r="AE2" s="167" t="s">
        <v>106</v>
      </c>
      <c r="AF2" s="168">
        <v>2</v>
      </c>
      <c r="AG2" s="167" t="s">
        <v>71</v>
      </c>
      <c r="AH2" s="167" t="s">
        <v>25</v>
      </c>
      <c r="AI2" s="167" t="s">
        <v>60</v>
      </c>
      <c r="AJ2" s="167"/>
      <c r="AK2" s="167"/>
      <c r="AL2" s="164">
        <v>0</v>
      </c>
      <c r="AM2" s="164">
        <v>0</v>
      </c>
      <c r="AN2" s="164">
        <v>0</v>
      </c>
      <c r="AO2" s="164">
        <v>0</v>
      </c>
      <c r="AP2" s="164">
        <v>0</v>
      </c>
      <c r="AQ2" s="164">
        <v>0</v>
      </c>
      <c r="AR2" s="164">
        <v>32412692</v>
      </c>
      <c r="AS2" s="164">
        <v>20428596</v>
      </c>
      <c r="AT2" s="203">
        <f>+J2+G2+I2+P2+Q2+O2</f>
        <v>53686288</v>
      </c>
      <c r="AU2" s="203">
        <f>+H2+K2+L2+M2+N2</f>
        <v>0</v>
      </c>
      <c r="AV2" s="203">
        <f>+S2</f>
        <v>3296110</v>
      </c>
    </row>
    <row r="3" spans="1:48" s="163" customFormat="1" x14ac:dyDescent="0.2">
      <c r="A3" s="165">
        <v>812004304</v>
      </c>
      <c r="B3" s="166" t="s">
        <v>187</v>
      </c>
      <c r="C3" s="167">
        <v>44917</v>
      </c>
      <c r="D3" s="167">
        <v>44501</v>
      </c>
      <c r="E3" s="167">
        <v>44865</v>
      </c>
      <c r="F3" s="164">
        <v>296697</v>
      </c>
      <c r="G3" s="164">
        <v>284497</v>
      </c>
      <c r="H3" s="164">
        <v>0</v>
      </c>
      <c r="I3" s="164">
        <v>0</v>
      </c>
      <c r="J3" s="164">
        <v>0</v>
      </c>
      <c r="K3" s="164">
        <v>0</v>
      </c>
      <c r="L3" s="164">
        <v>0</v>
      </c>
      <c r="M3" s="164">
        <v>0</v>
      </c>
      <c r="N3" s="164">
        <v>0</v>
      </c>
      <c r="O3" s="164">
        <v>0</v>
      </c>
      <c r="P3" s="164">
        <v>0</v>
      </c>
      <c r="Q3" s="164">
        <v>0</v>
      </c>
      <c r="R3" s="164">
        <v>0</v>
      </c>
      <c r="S3" s="164">
        <v>12200</v>
      </c>
      <c r="T3" s="164">
        <v>0</v>
      </c>
      <c r="U3" s="164">
        <v>0</v>
      </c>
      <c r="V3" s="164">
        <v>0</v>
      </c>
      <c r="W3" s="164">
        <v>0</v>
      </c>
      <c r="X3" s="155">
        <f t="shared" si="0"/>
        <v>0</v>
      </c>
      <c r="Y3" s="164">
        <v>0</v>
      </c>
      <c r="Z3" s="164">
        <v>0</v>
      </c>
      <c r="AA3" s="157">
        <f t="shared" si="1"/>
        <v>0</v>
      </c>
      <c r="AB3" s="155">
        <f t="shared" si="2"/>
        <v>296697</v>
      </c>
      <c r="AC3" s="167" t="s">
        <v>19</v>
      </c>
      <c r="AD3" s="168">
        <v>8381</v>
      </c>
      <c r="AE3" s="167" t="s">
        <v>106</v>
      </c>
      <c r="AF3" s="168">
        <v>2</v>
      </c>
      <c r="AG3" s="167" t="s">
        <v>71</v>
      </c>
      <c r="AH3" s="167" t="s">
        <v>25</v>
      </c>
      <c r="AI3" s="167" t="s">
        <v>60</v>
      </c>
      <c r="AJ3" s="167"/>
      <c r="AK3" s="167"/>
      <c r="AL3" s="164">
        <v>0</v>
      </c>
      <c r="AM3" s="164">
        <v>0</v>
      </c>
      <c r="AN3" s="164">
        <v>0</v>
      </c>
      <c r="AO3" s="164">
        <v>0</v>
      </c>
      <c r="AP3" s="164">
        <v>0</v>
      </c>
      <c r="AQ3" s="164">
        <v>0</v>
      </c>
      <c r="AR3" s="164">
        <v>0</v>
      </c>
      <c r="AS3" s="164">
        <v>278807</v>
      </c>
      <c r="AT3" s="203">
        <f t="shared" ref="AT3:AT51" si="3">+J3+G3+I3+P3+Q3+O3</f>
        <v>284497</v>
      </c>
      <c r="AU3" s="203">
        <f t="shared" ref="AU3:AU51" si="4">+H3+K3+L3+M3+N3</f>
        <v>0</v>
      </c>
      <c r="AV3" s="203">
        <f t="shared" ref="AV3:AV51" si="5">+S3</f>
        <v>12200</v>
      </c>
    </row>
    <row r="4" spans="1:48" s="163" customFormat="1" x14ac:dyDescent="0.2">
      <c r="A4" s="165">
        <v>900025621</v>
      </c>
      <c r="B4" s="166" t="s">
        <v>188</v>
      </c>
      <c r="C4" s="167">
        <v>44908</v>
      </c>
      <c r="D4" s="167">
        <v>44013</v>
      </c>
      <c r="E4" s="167">
        <v>44895</v>
      </c>
      <c r="F4" s="164">
        <v>409757719</v>
      </c>
      <c r="G4" s="164">
        <v>0</v>
      </c>
      <c r="H4" s="164">
        <v>0</v>
      </c>
      <c r="I4" s="164">
        <v>0</v>
      </c>
      <c r="J4" s="164">
        <v>127279100</v>
      </c>
      <c r="K4" s="164">
        <v>0</v>
      </c>
      <c r="L4" s="164">
        <v>0</v>
      </c>
      <c r="M4" s="164">
        <v>1666000</v>
      </c>
      <c r="N4" s="164">
        <v>0</v>
      </c>
      <c r="O4" s="164">
        <v>0</v>
      </c>
      <c r="P4" s="164">
        <v>0</v>
      </c>
      <c r="Q4" s="164">
        <v>49864229</v>
      </c>
      <c r="R4" s="164">
        <v>0</v>
      </c>
      <c r="S4" s="164">
        <v>27256030</v>
      </c>
      <c r="T4" s="164">
        <v>29098008</v>
      </c>
      <c r="U4" s="164">
        <v>0</v>
      </c>
      <c r="V4" s="164">
        <v>17356474</v>
      </c>
      <c r="W4" s="164">
        <v>157237878</v>
      </c>
      <c r="X4" s="155">
        <f t="shared" si="0"/>
        <v>0</v>
      </c>
      <c r="Y4" s="164">
        <v>0</v>
      </c>
      <c r="Z4" s="164">
        <v>0</v>
      </c>
      <c r="AA4" s="157">
        <f t="shared" si="1"/>
        <v>0</v>
      </c>
      <c r="AB4" s="155">
        <f t="shared" si="2"/>
        <v>409757719</v>
      </c>
      <c r="AC4" s="167" t="s">
        <v>19</v>
      </c>
      <c r="AD4" s="168">
        <v>8205</v>
      </c>
      <c r="AE4" s="167" t="s">
        <v>106</v>
      </c>
      <c r="AF4" s="168">
        <v>2</v>
      </c>
      <c r="AG4" s="167" t="s">
        <v>71</v>
      </c>
      <c r="AH4" s="167" t="s">
        <v>25</v>
      </c>
      <c r="AI4" s="167" t="s">
        <v>60</v>
      </c>
      <c r="AJ4" s="167">
        <v>43465</v>
      </c>
      <c r="AK4" s="167"/>
      <c r="AL4" s="164">
        <v>0</v>
      </c>
      <c r="AM4" s="164">
        <v>0</v>
      </c>
      <c r="AN4" s="164">
        <v>0</v>
      </c>
      <c r="AO4" s="164">
        <v>0</v>
      </c>
      <c r="AP4" s="164">
        <v>0</v>
      </c>
      <c r="AQ4" s="164">
        <v>0</v>
      </c>
      <c r="AR4" s="164">
        <v>88406518</v>
      </c>
      <c r="AS4" s="164">
        <v>38910142</v>
      </c>
      <c r="AT4" s="203">
        <f t="shared" si="3"/>
        <v>177143329</v>
      </c>
      <c r="AU4" s="203">
        <f t="shared" si="4"/>
        <v>1666000</v>
      </c>
      <c r="AV4" s="203">
        <f t="shared" si="5"/>
        <v>27256030</v>
      </c>
    </row>
    <row r="5" spans="1:48" s="163" customFormat="1" x14ac:dyDescent="0.2">
      <c r="A5" s="165">
        <v>800193392</v>
      </c>
      <c r="B5" s="166" t="s">
        <v>189</v>
      </c>
      <c r="C5" s="167">
        <v>44910</v>
      </c>
      <c r="D5" s="167">
        <v>44378</v>
      </c>
      <c r="E5" s="167">
        <v>44834</v>
      </c>
      <c r="F5" s="164">
        <v>933287</v>
      </c>
      <c r="G5" s="164">
        <v>0</v>
      </c>
      <c r="H5" s="164">
        <v>0</v>
      </c>
      <c r="I5" s="164">
        <v>0</v>
      </c>
      <c r="J5" s="164">
        <v>111696</v>
      </c>
      <c r="K5" s="164">
        <v>0</v>
      </c>
      <c r="L5" s="164">
        <v>0</v>
      </c>
      <c r="M5" s="164">
        <v>0</v>
      </c>
      <c r="N5" s="164">
        <v>0</v>
      </c>
      <c r="O5" s="164">
        <v>0</v>
      </c>
      <c r="P5" s="164">
        <v>0</v>
      </c>
      <c r="Q5" s="164">
        <v>0</v>
      </c>
      <c r="R5" s="164">
        <v>0</v>
      </c>
      <c r="S5" s="164">
        <v>4133</v>
      </c>
      <c r="T5" s="164">
        <v>0</v>
      </c>
      <c r="U5" s="164">
        <v>0</v>
      </c>
      <c r="V5" s="164">
        <v>817458</v>
      </c>
      <c r="W5" s="164">
        <v>0</v>
      </c>
      <c r="X5" s="155">
        <f t="shared" si="0"/>
        <v>0</v>
      </c>
      <c r="Y5" s="164">
        <v>0</v>
      </c>
      <c r="Z5" s="164">
        <v>0</v>
      </c>
      <c r="AA5" s="157">
        <f t="shared" si="1"/>
        <v>0</v>
      </c>
      <c r="AB5" s="155">
        <f t="shared" si="2"/>
        <v>933287</v>
      </c>
      <c r="AC5" s="167" t="s">
        <v>56</v>
      </c>
      <c r="AD5" s="168">
        <v>8266</v>
      </c>
      <c r="AE5" s="167" t="s">
        <v>106</v>
      </c>
      <c r="AF5" s="168">
        <v>2</v>
      </c>
      <c r="AG5" s="167" t="s">
        <v>71</v>
      </c>
      <c r="AH5" s="167" t="s">
        <v>25</v>
      </c>
      <c r="AI5" s="167" t="s">
        <v>60</v>
      </c>
      <c r="AJ5" s="167"/>
      <c r="AK5" s="167"/>
      <c r="AL5" s="164">
        <v>0</v>
      </c>
      <c r="AM5" s="164">
        <v>0</v>
      </c>
      <c r="AN5" s="164">
        <v>0</v>
      </c>
      <c r="AO5" s="164">
        <v>0</v>
      </c>
      <c r="AP5" s="164">
        <v>0</v>
      </c>
      <c r="AQ5" s="164">
        <v>0</v>
      </c>
      <c r="AR5" s="164">
        <v>0</v>
      </c>
      <c r="AS5" s="164">
        <v>111696</v>
      </c>
      <c r="AT5" s="203">
        <f t="shared" si="3"/>
        <v>111696</v>
      </c>
      <c r="AU5" s="203">
        <f t="shared" si="4"/>
        <v>0</v>
      </c>
      <c r="AV5" s="203">
        <f t="shared" si="5"/>
        <v>4133</v>
      </c>
    </row>
    <row r="6" spans="1:48" s="163" customFormat="1" x14ac:dyDescent="0.2">
      <c r="A6" s="165">
        <v>900595184</v>
      </c>
      <c r="B6" s="166" t="s">
        <v>190</v>
      </c>
      <c r="C6" s="167">
        <v>44911</v>
      </c>
      <c r="D6" s="167">
        <v>43862</v>
      </c>
      <c r="E6" s="167">
        <v>44895</v>
      </c>
      <c r="F6" s="164">
        <v>636830628</v>
      </c>
      <c r="G6" s="164">
        <v>0</v>
      </c>
      <c r="H6" s="164">
        <v>0</v>
      </c>
      <c r="I6" s="164">
        <v>0</v>
      </c>
      <c r="J6" s="164">
        <v>-1008</v>
      </c>
      <c r="K6" s="164">
        <v>0</v>
      </c>
      <c r="L6" s="164">
        <v>149417001</v>
      </c>
      <c r="M6" s="164">
        <v>264215741</v>
      </c>
      <c r="N6" s="164">
        <v>0</v>
      </c>
      <c r="O6" s="164">
        <v>0</v>
      </c>
      <c r="P6" s="164">
        <v>0</v>
      </c>
      <c r="Q6" s="164">
        <v>1126916</v>
      </c>
      <c r="R6" s="164">
        <v>0</v>
      </c>
      <c r="S6" s="164">
        <v>334251</v>
      </c>
      <c r="T6" s="164">
        <v>48199213</v>
      </c>
      <c r="U6" s="164">
        <v>123850977</v>
      </c>
      <c r="V6" s="164">
        <v>22579870</v>
      </c>
      <c r="W6" s="164">
        <v>27107667</v>
      </c>
      <c r="X6" s="155">
        <f t="shared" si="0"/>
        <v>0</v>
      </c>
      <c r="Y6" s="164">
        <v>0</v>
      </c>
      <c r="Z6" s="164">
        <v>0</v>
      </c>
      <c r="AA6" s="157">
        <f t="shared" si="1"/>
        <v>0</v>
      </c>
      <c r="AB6" s="155">
        <f t="shared" si="2"/>
        <v>636830628</v>
      </c>
      <c r="AC6" s="167" t="s">
        <v>19</v>
      </c>
      <c r="AD6" s="168">
        <v>8279</v>
      </c>
      <c r="AE6" s="167" t="s">
        <v>106</v>
      </c>
      <c r="AF6" s="168">
        <v>2</v>
      </c>
      <c r="AG6" s="167" t="s">
        <v>71</v>
      </c>
      <c r="AH6" s="167" t="s">
        <v>25</v>
      </c>
      <c r="AI6" s="167" t="s">
        <v>60</v>
      </c>
      <c r="AJ6" s="167">
        <v>43830</v>
      </c>
      <c r="AK6" s="167"/>
      <c r="AL6" s="164">
        <v>0</v>
      </c>
      <c r="AM6" s="164">
        <v>0</v>
      </c>
      <c r="AN6" s="164">
        <v>0</v>
      </c>
      <c r="AO6" s="164">
        <v>0</v>
      </c>
      <c r="AP6" s="164">
        <v>0</v>
      </c>
      <c r="AQ6" s="164">
        <v>0</v>
      </c>
      <c r="AR6" s="164">
        <v>0</v>
      </c>
      <c r="AS6" s="164">
        <v>0</v>
      </c>
      <c r="AT6" s="203">
        <f t="shared" si="3"/>
        <v>1125908</v>
      </c>
      <c r="AU6" s="203">
        <f t="shared" si="4"/>
        <v>413632742</v>
      </c>
      <c r="AV6" s="203">
        <f t="shared" si="5"/>
        <v>334251</v>
      </c>
    </row>
    <row r="7" spans="1:48" s="163" customFormat="1" x14ac:dyDescent="0.2">
      <c r="A7" s="169">
        <v>891501104</v>
      </c>
      <c r="B7" s="166" t="s">
        <v>191</v>
      </c>
      <c r="C7" s="167">
        <v>44902</v>
      </c>
      <c r="D7" s="167">
        <v>41000</v>
      </c>
      <c r="E7" s="167">
        <v>44895</v>
      </c>
      <c r="F7" s="164">
        <v>5080957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64">
        <v>55000</v>
      </c>
      <c r="U7" s="164">
        <v>0</v>
      </c>
      <c r="V7" s="164">
        <v>4065537</v>
      </c>
      <c r="W7" s="164">
        <v>960420</v>
      </c>
      <c r="X7" s="155">
        <f t="shared" si="0"/>
        <v>0</v>
      </c>
      <c r="Y7" s="164">
        <v>0</v>
      </c>
      <c r="Z7" s="164">
        <v>0</v>
      </c>
      <c r="AA7" s="157">
        <f t="shared" si="1"/>
        <v>0</v>
      </c>
      <c r="AB7" s="155">
        <f t="shared" si="2"/>
        <v>5080957</v>
      </c>
      <c r="AC7" s="167" t="s">
        <v>56</v>
      </c>
      <c r="AD7" s="168">
        <v>8072</v>
      </c>
      <c r="AE7" s="167" t="s">
        <v>106</v>
      </c>
      <c r="AF7" s="168">
        <v>2</v>
      </c>
      <c r="AG7" s="167" t="s">
        <v>71</v>
      </c>
      <c r="AH7" s="167" t="s">
        <v>25</v>
      </c>
      <c r="AI7" s="167" t="s">
        <v>60</v>
      </c>
      <c r="AJ7" s="167"/>
      <c r="AK7" s="167"/>
      <c r="AL7" s="164">
        <v>0</v>
      </c>
      <c r="AM7" s="164">
        <v>0</v>
      </c>
      <c r="AN7" s="164">
        <v>0</v>
      </c>
      <c r="AO7" s="164">
        <v>0</v>
      </c>
      <c r="AP7" s="164">
        <v>0</v>
      </c>
      <c r="AQ7" s="164">
        <v>0</v>
      </c>
      <c r="AR7" s="164">
        <v>0</v>
      </c>
      <c r="AS7" s="164">
        <v>0</v>
      </c>
      <c r="AT7" s="203">
        <f t="shared" si="3"/>
        <v>0</v>
      </c>
      <c r="AU7" s="203">
        <f t="shared" si="4"/>
        <v>0</v>
      </c>
      <c r="AV7" s="203">
        <f t="shared" si="5"/>
        <v>0</v>
      </c>
    </row>
    <row r="8" spans="1:48" s="163" customFormat="1" x14ac:dyDescent="0.2">
      <c r="A8" s="165">
        <v>891680065</v>
      </c>
      <c r="B8" s="166" t="s">
        <v>192</v>
      </c>
      <c r="C8" s="167">
        <v>44907</v>
      </c>
      <c r="D8" s="167">
        <v>43435</v>
      </c>
      <c r="E8" s="167">
        <v>44895</v>
      </c>
      <c r="F8" s="164">
        <v>3041932</v>
      </c>
      <c r="G8" s="164">
        <v>0</v>
      </c>
      <c r="H8" s="164">
        <v>0</v>
      </c>
      <c r="I8" s="164">
        <v>0</v>
      </c>
      <c r="J8" s="164">
        <v>253100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7600</v>
      </c>
      <c r="T8" s="164">
        <v>0</v>
      </c>
      <c r="U8" s="164">
        <v>0</v>
      </c>
      <c r="V8" s="164">
        <v>2781232</v>
      </c>
      <c r="W8" s="164">
        <v>0</v>
      </c>
      <c r="X8" s="155">
        <f t="shared" si="0"/>
        <v>0</v>
      </c>
      <c r="Y8" s="164">
        <v>0</v>
      </c>
      <c r="Z8" s="164">
        <v>0</v>
      </c>
      <c r="AA8" s="157">
        <f t="shared" si="1"/>
        <v>0</v>
      </c>
      <c r="AB8" s="155">
        <f t="shared" si="2"/>
        <v>3041932</v>
      </c>
      <c r="AC8" s="167" t="s">
        <v>56</v>
      </c>
      <c r="AD8" s="168">
        <v>8170</v>
      </c>
      <c r="AE8" s="167" t="s">
        <v>106</v>
      </c>
      <c r="AF8" s="168">
        <v>2</v>
      </c>
      <c r="AG8" s="167" t="s">
        <v>71</v>
      </c>
      <c r="AH8" s="167"/>
      <c r="AI8" s="167" t="s">
        <v>60</v>
      </c>
      <c r="AJ8" s="167"/>
      <c r="AK8" s="167" t="s">
        <v>193</v>
      </c>
      <c r="AL8" s="164">
        <v>0</v>
      </c>
      <c r="AM8" s="164">
        <v>0</v>
      </c>
      <c r="AN8" s="164">
        <v>0</v>
      </c>
      <c r="AO8" s="164">
        <v>0</v>
      </c>
      <c r="AP8" s="164">
        <v>0</v>
      </c>
      <c r="AQ8" s="164">
        <v>0</v>
      </c>
      <c r="AR8" s="164">
        <v>0</v>
      </c>
      <c r="AS8" s="164">
        <v>253100</v>
      </c>
      <c r="AT8" s="203">
        <f t="shared" si="3"/>
        <v>253100</v>
      </c>
      <c r="AU8" s="203">
        <f t="shared" si="4"/>
        <v>0</v>
      </c>
      <c r="AV8" s="203">
        <f t="shared" si="5"/>
        <v>7600</v>
      </c>
    </row>
    <row r="9" spans="1:48" s="163" customFormat="1" x14ac:dyDescent="0.2">
      <c r="A9" s="165">
        <v>890204581</v>
      </c>
      <c r="B9" s="166" t="s">
        <v>194</v>
      </c>
      <c r="C9" s="167">
        <v>44897</v>
      </c>
      <c r="D9" s="167">
        <v>43891</v>
      </c>
      <c r="E9" s="167">
        <v>44865</v>
      </c>
      <c r="F9" s="164">
        <v>2391680</v>
      </c>
      <c r="G9" s="164">
        <v>0</v>
      </c>
      <c r="H9" s="164">
        <v>0</v>
      </c>
      <c r="I9" s="164">
        <v>0</v>
      </c>
      <c r="J9" s="164">
        <v>848667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562013</v>
      </c>
      <c r="T9" s="164">
        <v>981000</v>
      </c>
      <c r="U9" s="164">
        <v>0</v>
      </c>
      <c r="V9" s="164">
        <v>0</v>
      </c>
      <c r="W9" s="164">
        <v>0</v>
      </c>
      <c r="X9" s="155">
        <f t="shared" si="0"/>
        <v>0</v>
      </c>
      <c r="Y9" s="164">
        <v>0</v>
      </c>
      <c r="Z9" s="164">
        <v>0</v>
      </c>
      <c r="AA9" s="157">
        <f t="shared" si="1"/>
        <v>0</v>
      </c>
      <c r="AB9" s="155">
        <f t="shared" si="2"/>
        <v>2391680</v>
      </c>
      <c r="AC9" s="167" t="s">
        <v>56</v>
      </c>
      <c r="AD9" s="168">
        <v>7983</v>
      </c>
      <c r="AE9" s="167" t="s">
        <v>106</v>
      </c>
      <c r="AF9" s="168">
        <v>2</v>
      </c>
      <c r="AG9" s="167" t="s">
        <v>71</v>
      </c>
      <c r="AH9" s="167" t="s">
        <v>25</v>
      </c>
      <c r="AI9" s="167" t="s">
        <v>60</v>
      </c>
      <c r="AJ9" s="167">
        <v>43465</v>
      </c>
      <c r="AK9" s="167"/>
      <c r="AL9" s="164">
        <v>0</v>
      </c>
      <c r="AM9" s="164">
        <v>0</v>
      </c>
      <c r="AN9" s="164">
        <v>0</v>
      </c>
      <c r="AO9" s="164">
        <v>0</v>
      </c>
      <c r="AP9" s="164">
        <v>0</v>
      </c>
      <c r="AQ9" s="164">
        <v>0</v>
      </c>
      <c r="AR9" s="164">
        <v>541267</v>
      </c>
      <c r="AS9" s="164">
        <v>307400</v>
      </c>
      <c r="AT9" s="203">
        <f t="shared" si="3"/>
        <v>848667</v>
      </c>
      <c r="AU9" s="203">
        <f t="shared" si="4"/>
        <v>0</v>
      </c>
      <c r="AV9" s="203">
        <f t="shared" si="5"/>
        <v>562013</v>
      </c>
    </row>
    <row r="10" spans="1:48" s="163" customFormat="1" x14ac:dyDescent="0.2">
      <c r="A10" s="165">
        <v>900684525</v>
      </c>
      <c r="B10" s="166" t="s">
        <v>195</v>
      </c>
      <c r="C10" s="167">
        <v>44909</v>
      </c>
      <c r="D10" s="167">
        <v>44197</v>
      </c>
      <c r="E10" s="167">
        <v>44895</v>
      </c>
      <c r="F10" s="164">
        <v>6063386</v>
      </c>
      <c r="G10" s="164">
        <v>0</v>
      </c>
      <c r="H10" s="164">
        <v>0</v>
      </c>
      <c r="I10" s="164">
        <v>0</v>
      </c>
      <c r="J10" s="164">
        <v>1766879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345108</v>
      </c>
      <c r="T10" s="164">
        <v>2572128</v>
      </c>
      <c r="U10" s="164">
        <v>22300</v>
      </c>
      <c r="V10" s="164">
        <v>0</v>
      </c>
      <c r="W10" s="164">
        <v>1356971</v>
      </c>
      <c r="X10" s="155">
        <f t="shared" si="0"/>
        <v>0</v>
      </c>
      <c r="Y10" s="164">
        <v>0</v>
      </c>
      <c r="Z10" s="164">
        <v>0</v>
      </c>
      <c r="AA10" s="157">
        <f t="shared" si="1"/>
        <v>0</v>
      </c>
      <c r="AB10" s="155">
        <f t="shared" si="2"/>
        <v>6063386</v>
      </c>
      <c r="AC10" s="167" t="s">
        <v>19</v>
      </c>
      <c r="AD10" s="168">
        <v>8233</v>
      </c>
      <c r="AE10" s="167" t="s">
        <v>106</v>
      </c>
      <c r="AF10" s="168">
        <v>2</v>
      </c>
      <c r="AG10" s="167" t="s">
        <v>71</v>
      </c>
      <c r="AH10" s="167" t="s">
        <v>25</v>
      </c>
      <c r="AI10" s="167" t="s">
        <v>60</v>
      </c>
      <c r="AJ10" s="167"/>
      <c r="AK10" s="167"/>
      <c r="AL10" s="164">
        <v>0</v>
      </c>
      <c r="AM10" s="164">
        <v>0</v>
      </c>
      <c r="AN10" s="164">
        <v>0</v>
      </c>
      <c r="AO10" s="164">
        <v>0</v>
      </c>
      <c r="AP10" s="164">
        <v>0</v>
      </c>
      <c r="AQ10" s="164">
        <v>0</v>
      </c>
      <c r="AR10" s="164">
        <v>1485625</v>
      </c>
      <c r="AS10" s="164">
        <v>281254</v>
      </c>
      <c r="AT10" s="203">
        <f t="shared" si="3"/>
        <v>1766879</v>
      </c>
      <c r="AU10" s="203">
        <f t="shared" si="4"/>
        <v>0</v>
      </c>
      <c r="AV10" s="203">
        <f t="shared" si="5"/>
        <v>345108</v>
      </c>
    </row>
    <row r="11" spans="1:48" s="163" customFormat="1" x14ac:dyDescent="0.2">
      <c r="A11" s="165">
        <v>824004330</v>
      </c>
      <c r="B11" s="166" t="s">
        <v>196</v>
      </c>
      <c r="C11" s="167">
        <v>44921</v>
      </c>
      <c r="D11" s="167">
        <v>44774</v>
      </c>
      <c r="E11" s="167">
        <v>44895</v>
      </c>
      <c r="F11" s="164">
        <v>72158623</v>
      </c>
      <c r="G11" s="164">
        <v>0</v>
      </c>
      <c r="H11" s="164">
        <v>0</v>
      </c>
      <c r="I11" s="164">
        <v>0</v>
      </c>
      <c r="J11" s="164">
        <v>61213451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3124420</v>
      </c>
      <c r="T11" s="164">
        <v>396980</v>
      </c>
      <c r="U11" s="164">
        <v>0</v>
      </c>
      <c r="V11" s="164">
        <v>1038664</v>
      </c>
      <c r="W11" s="164">
        <v>6385108</v>
      </c>
      <c r="X11" s="155">
        <f t="shared" si="0"/>
        <v>0</v>
      </c>
      <c r="Y11" s="164">
        <v>78031393</v>
      </c>
      <c r="Z11" s="164">
        <v>0</v>
      </c>
      <c r="AA11" s="157">
        <f t="shared" si="1"/>
        <v>78031393</v>
      </c>
      <c r="AB11" s="155">
        <f t="shared" si="2"/>
        <v>-5872770</v>
      </c>
      <c r="AC11" s="167" t="s">
        <v>19</v>
      </c>
      <c r="AD11" s="168">
        <v>8387</v>
      </c>
      <c r="AE11" s="167" t="s">
        <v>106</v>
      </c>
      <c r="AF11" s="168">
        <v>2</v>
      </c>
      <c r="AG11" s="167" t="s">
        <v>71</v>
      </c>
      <c r="AH11" s="170" t="s">
        <v>25</v>
      </c>
      <c r="AI11" s="167" t="s">
        <v>60</v>
      </c>
      <c r="AJ11" s="167"/>
      <c r="AK11" s="170"/>
      <c r="AL11" s="164">
        <v>0</v>
      </c>
      <c r="AM11" s="164">
        <v>0</v>
      </c>
      <c r="AN11" s="164">
        <v>0</v>
      </c>
      <c r="AO11" s="164">
        <v>0</v>
      </c>
      <c r="AP11" s="164">
        <v>0</v>
      </c>
      <c r="AQ11" s="164">
        <v>0</v>
      </c>
      <c r="AR11" s="164">
        <v>61213451</v>
      </c>
      <c r="AS11" s="164">
        <v>0</v>
      </c>
      <c r="AT11" s="203">
        <f t="shared" si="3"/>
        <v>61213451</v>
      </c>
      <c r="AU11" s="203">
        <f t="shared" si="4"/>
        <v>0</v>
      </c>
      <c r="AV11" s="203">
        <f t="shared" si="5"/>
        <v>3124420</v>
      </c>
    </row>
    <row r="12" spans="1:48" s="163" customFormat="1" x14ac:dyDescent="0.2">
      <c r="A12" s="165">
        <v>900219866</v>
      </c>
      <c r="B12" s="166" t="s">
        <v>197</v>
      </c>
      <c r="C12" s="167">
        <v>44916</v>
      </c>
      <c r="D12" s="167">
        <v>42795</v>
      </c>
      <c r="E12" s="167">
        <v>44895</v>
      </c>
      <c r="F12" s="164">
        <v>15317460980</v>
      </c>
      <c r="G12" s="164">
        <v>0</v>
      </c>
      <c r="H12" s="164">
        <v>0</v>
      </c>
      <c r="I12" s="164">
        <v>0</v>
      </c>
      <c r="J12" s="164">
        <v>9233358321</v>
      </c>
      <c r="K12" s="164">
        <v>0</v>
      </c>
      <c r="L12" s="164">
        <v>3838882284</v>
      </c>
      <c r="M12" s="164">
        <v>634596178</v>
      </c>
      <c r="N12" s="164">
        <v>0</v>
      </c>
      <c r="O12" s="164">
        <v>0</v>
      </c>
      <c r="P12" s="164">
        <v>0</v>
      </c>
      <c r="Q12" s="164">
        <v>188029397</v>
      </c>
      <c r="R12" s="164">
        <v>0</v>
      </c>
      <c r="S12" s="164">
        <v>34319508</v>
      </c>
      <c r="T12" s="164">
        <v>39930168</v>
      </c>
      <c r="U12" s="164">
        <v>0</v>
      </c>
      <c r="V12" s="164">
        <v>76385767</v>
      </c>
      <c r="W12" s="164">
        <v>1271959357</v>
      </c>
      <c r="X12" s="155">
        <f t="shared" si="0"/>
        <v>0</v>
      </c>
      <c r="Y12" s="164">
        <v>0</v>
      </c>
      <c r="Z12" s="164">
        <v>594280</v>
      </c>
      <c r="AA12" s="157">
        <f t="shared" si="1"/>
        <v>594280</v>
      </c>
      <c r="AB12" s="155">
        <f t="shared" si="2"/>
        <v>15316866700</v>
      </c>
      <c r="AC12" s="167" t="s">
        <v>55</v>
      </c>
      <c r="AD12" s="168">
        <v>8367</v>
      </c>
      <c r="AE12" s="167" t="s">
        <v>106</v>
      </c>
      <c r="AF12" s="168">
        <v>2</v>
      </c>
      <c r="AG12" s="167" t="s">
        <v>71</v>
      </c>
      <c r="AH12" s="170" t="s">
        <v>25</v>
      </c>
      <c r="AI12" s="167" t="s">
        <v>60</v>
      </c>
      <c r="AJ12" s="167"/>
      <c r="AK12" s="170"/>
      <c r="AL12" s="164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7072813893</v>
      </c>
      <c r="AS12" s="164">
        <v>2162568012</v>
      </c>
      <c r="AT12" s="203">
        <f t="shared" si="3"/>
        <v>9421387718</v>
      </c>
      <c r="AU12" s="203">
        <f t="shared" si="4"/>
        <v>4473478462</v>
      </c>
      <c r="AV12" s="203">
        <f t="shared" si="5"/>
        <v>34319508</v>
      </c>
    </row>
    <row r="13" spans="1:48" s="163" customFormat="1" x14ac:dyDescent="0.2">
      <c r="A13" s="165">
        <v>900233294</v>
      </c>
      <c r="B13" s="166" t="s">
        <v>198</v>
      </c>
      <c r="C13" s="167">
        <v>44901</v>
      </c>
      <c r="D13" s="167">
        <v>44593</v>
      </c>
      <c r="E13" s="167">
        <v>44895</v>
      </c>
      <c r="F13" s="164">
        <v>317737177</v>
      </c>
      <c r="G13" s="164">
        <v>0</v>
      </c>
      <c r="H13" s="164">
        <v>0</v>
      </c>
      <c r="I13" s="164">
        <v>0</v>
      </c>
      <c r="J13" s="164">
        <v>148547508</v>
      </c>
      <c r="K13" s="164">
        <v>0</v>
      </c>
      <c r="L13" s="164">
        <v>0</v>
      </c>
      <c r="M13" s="164">
        <v>272146</v>
      </c>
      <c r="N13" s="164">
        <v>58800</v>
      </c>
      <c r="O13" s="164">
        <v>0</v>
      </c>
      <c r="P13" s="164">
        <v>0</v>
      </c>
      <c r="Q13" s="164">
        <v>68191410</v>
      </c>
      <c r="R13" s="164">
        <v>0</v>
      </c>
      <c r="S13" s="164">
        <v>81980027</v>
      </c>
      <c r="T13" s="164">
        <v>11528809</v>
      </c>
      <c r="U13" s="164">
        <v>0</v>
      </c>
      <c r="V13" s="164">
        <v>3227790</v>
      </c>
      <c r="W13" s="164">
        <v>3930687</v>
      </c>
      <c r="X13" s="155">
        <f t="shared" si="0"/>
        <v>0</v>
      </c>
      <c r="Y13" s="164">
        <v>0</v>
      </c>
      <c r="Z13" s="164">
        <v>0</v>
      </c>
      <c r="AA13" s="157">
        <f t="shared" si="1"/>
        <v>0</v>
      </c>
      <c r="AB13" s="155">
        <f t="shared" si="2"/>
        <v>317737177</v>
      </c>
      <c r="AC13" s="167" t="s">
        <v>19</v>
      </c>
      <c r="AD13" s="168">
        <v>8063</v>
      </c>
      <c r="AE13" s="167" t="s">
        <v>106</v>
      </c>
      <c r="AF13" s="168">
        <v>2</v>
      </c>
      <c r="AG13" s="167" t="s">
        <v>71</v>
      </c>
      <c r="AH13" s="170" t="s">
        <v>25</v>
      </c>
      <c r="AI13" s="167" t="s">
        <v>60</v>
      </c>
      <c r="AJ13" s="167">
        <v>44196</v>
      </c>
      <c r="AK13" s="170"/>
      <c r="AL13" s="164">
        <v>0</v>
      </c>
      <c r="AM13" s="164">
        <v>0</v>
      </c>
      <c r="AN13" s="164">
        <v>0</v>
      </c>
      <c r="AO13" s="164">
        <v>0</v>
      </c>
      <c r="AP13" s="164">
        <v>0</v>
      </c>
      <c r="AQ13" s="164">
        <v>0</v>
      </c>
      <c r="AR13" s="164">
        <v>96530329</v>
      </c>
      <c r="AS13" s="164">
        <v>46240754</v>
      </c>
      <c r="AT13" s="203">
        <f t="shared" si="3"/>
        <v>216738918</v>
      </c>
      <c r="AU13" s="203">
        <f t="shared" si="4"/>
        <v>330946</v>
      </c>
      <c r="AV13" s="203">
        <f t="shared" si="5"/>
        <v>81980027</v>
      </c>
    </row>
    <row r="14" spans="1:48" s="163" customFormat="1" x14ac:dyDescent="0.2">
      <c r="A14" s="165">
        <v>900077584</v>
      </c>
      <c r="B14" s="166" t="s">
        <v>199</v>
      </c>
      <c r="C14" s="167">
        <v>44910</v>
      </c>
      <c r="D14" s="167">
        <v>43313</v>
      </c>
      <c r="E14" s="167">
        <v>44865</v>
      </c>
      <c r="F14" s="164">
        <v>77860112</v>
      </c>
      <c r="G14" s="164">
        <v>0</v>
      </c>
      <c r="H14" s="164">
        <v>0</v>
      </c>
      <c r="I14" s="164">
        <v>0</v>
      </c>
      <c r="J14" s="164">
        <v>740187</v>
      </c>
      <c r="K14" s="164">
        <v>0</v>
      </c>
      <c r="L14" s="164">
        <v>0</v>
      </c>
      <c r="M14" s="164">
        <v>8941</v>
      </c>
      <c r="N14" s="164">
        <v>0</v>
      </c>
      <c r="O14" s="164">
        <v>0</v>
      </c>
      <c r="P14" s="164">
        <v>0</v>
      </c>
      <c r="Q14" s="164">
        <v>16164260</v>
      </c>
      <c r="R14" s="164">
        <v>0</v>
      </c>
      <c r="S14" s="164">
        <v>11416693</v>
      </c>
      <c r="T14" s="164">
        <v>15809285</v>
      </c>
      <c r="U14" s="164">
        <v>0</v>
      </c>
      <c r="V14" s="164">
        <v>0</v>
      </c>
      <c r="W14" s="164">
        <v>33720746</v>
      </c>
      <c r="X14" s="155">
        <f t="shared" si="0"/>
        <v>0</v>
      </c>
      <c r="Y14" s="164">
        <v>0</v>
      </c>
      <c r="Z14" s="164">
        <v>0</v>
      </c>
      <c r="AA14" s="157">
        <f t="shared" si="1"/>
        <v>0</v>
      </c>
      <c r="AB14" s="155">
        <f t="shared" si="2"/>
        <v>77860112</v>
      </c>
      <c r="AC14" s="167" t="s">
        <v>19</v>
      </c>
      <c r="AD14" s="168">
        <v>8263</v>
      </c>
      <c r="AE14" s="167" t="s">
        <v>106</v>
      </c>
      <c r="AF14" s="168">
        <v>2</v>
      </c>
      <c r="AG14" s="167" t="s">
        <v>71</v>
      </c>
      <c r="AH14" s="170" t="s">
        <v>25</v>
      </c>
      <c r="AI14" s="167" t="s">
        <v>60</v>
      </c>
      <c r="AJ14" s="167"/>
      <c r="AK14" s="170"/>
      <c r="AL14" s="164">
        <v>0</v>
      </c>
      <c r="AM14" s="164">
        <v>0</v>
      </c>
      <c r="AN14" s="164">
        <v>0</v>
      </c>
      <c r="AO14" s="164">
        <v>0</v>
      </c>
      <c r="AP14" s="164">
        <v>0</v>
      </c>
      <c r="AQ14" s="164">
        <v>0</v>
      </c>
      <c r="AR14" s="164">
        <v>740187</v>
      </c>
      <c r="AS14" s="164">
        <v>0</v>
      </c>
      <c r="AT14" s="203">
        <f t="shared" si="3"/>
        <v>16904447</v>
      </c>
      <c r="AU14" s="203">
        <f t="shared" si="4"/>
        <v>8941</v>
      </c>
      <c r="AV14" s="203">
        <f t="shared" si="5"/>
        <v>11416693</v>
      </c>
    </row>
    <row r="15" spans="1:48" s="163" customFormat="1" x14ac:dyDescent="0.2">
      <c r="A15" s="165">
        <v>890802628</v>
      </c>
      <c r="B15" s="166" t="s">
        <v>200</v>
      </c>
      <c r="C15" s="167">
        <v>44902</v>
      </c>
      <c r="D15" s="167">
        <v>43160</v>
      </c>
      <c r="E15" s="167">
        <v>44895</v>
      </c>
      <c r="F15" s="164">
        <v>38481429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710869</v>
      </c>
      <c r="R15" s="164">
        <v>0</v>
      </c>
      <c r="S15" s="164">
        <v>0</v>
      </c>
      <c r="T15" s="164">
        <v>9474219</v>
      </c>
      <c r="U15" s="164">
        <v>0</v>
      </c>
      <c r="V15" s="164">
        <v>15815377</v>
      </c>
      <c r="W15" s="164">
        <v>12480964</v>
      </c>
      <c r="X15" s="155">
        <f t="shared" si="0"/>
        <v>0</v>
      </c>
      <c r="Y15" s="164">
        <v>0</v>
      </c>
      <c r="Z15" s="164">
        <v>0</v>
      </c>
      <c r="AA15" s="157">
        <f t="shared" si="1"/>
        <v>0</v>
      </c>
      <c r="AB15" s="155">
        <f t="shared" si="2"/>
        <v>38481429</v>
      </c>
      <c r="AC15" s="167" t="s">
        <v>56</v>
      </c>
      <c r="AD15" s="168">
        <v>8092</v>
      </c>
      <c r="AE15" s="167" t="s">
        <v>106</v>
      </c>
      <c r="AF15" s="168">
        <v>2</v>
      </c>
      <c r="AG15" s="167" t="s">
        <v>71</v>
      </c>
      <c r="AH15" s="170" t="s">
        <v>25</v>
      </c>
      <c r="AI15" s="167" t="s">
        <v>60</v>
      </c>
      <c r="AJ15" s="167"/>
      <c r="AK15" s="170"/>
      <c r="AL15" s="164">
        <v>0</v>
      </c>
      <c r="AM15" s="164">
        <v>0</v>
      </c>
      <c r="AN15" s="164">
        <v>0</v>
      </c>
      <c r="AO15" s="164">
        <v>0</v>
      </c>
      <c r="AP15" s="164">
        <v>0</v>
      </c>
      <c r="AQ15" s="164">
        <v>0</v>
      </c>
      <c r="AR15" s="164">
        <v>0</v>
      </c>
      <c r="AS15" s="164">
        <v>0</v>
      </c>
      <c r="AT15" s="203">
        <f t="shared" si="3"/>
        <v>710869</v>
      </c>
      <c r="AU15" s="203">
        <f t="shared" si="4"/>
        <v>0</v>
      </c>
      <c r="AV15" s="203">
        <f t="shared" si="5"/>
        <v>0</v>
      </c>
    </row>
    <row r="16" spans="1:48" s="163" customFormat="1" x14ac:dyDescent="0.2">
      <c r="A16" s="165">
        <v>830102646</v>
      </c>
      <c r="B16" s="166" t="s">
        <v>201</v>
      </c>
      <c r="C16" s="167">
        <v>44907</v>
      </c>
      <c r="D16" s="167">
        <v>43922</v>
      </c>
      <c r="E16" s="167">
        <v>44895</v>
      </c>
      <c r="F16" s="164">
        <v>440093500</v>
      </c>
      <c r="G16" s="164">
        <v>418950</v>
      </c>
      <c r="H16" s="164">
        <v>0</v>
      </c>
      <c r="I16" s="164">
        <v>0</v>
      </c>
      <c r="J16" s="164">
        <v>938201</v>
      </c>
      <c r="K16" s="164">
        <v>0</v>
      </c>
      <c r="L16" s="164">
        <v>13846841</v>
      </c>
      <c r="M16" s="164">
        <v>75302976</v>
      </c>
      <c r="N16" s="164">
        <v>0</v>
      </c>
      <c r="O16" s="164">
        <v>0</v>
      </c>
      <c r="P16" s="164">
        <v>0</v>
      </c>
      <c r="Q16" s="164">
        <v>8539125</v>
      </c>
      <c r="R16" s="164">
        <v>0</v>
      </c>
      <c r="S16" s="164">
        <v>760579</v>
      </c>
      <c r="T16" s="164">
        <v>178555125</v>
      </c>
      <c r="U16" s="164">
        <v>0</v>
      </c>
      <c r="V16" s="164">
        <v>26722488</v>
      </c>
      <c r="W16" s="164">
        <v>135009215</v>
      </c>
      <c r="X16" s="155">
        <f t="shared" si="0"/>
        <v>0</v>
      </c>
      <c r="Y16" s="164">
        <v>0</v>
      </c>
      <c r="Z16" s="164">
        <v>35234721</v>
      </c>
      <c r="AA16" s="157">
        <f t="shared" si="1"/>
        <v>35234721</v>
      </c>
      <c r="AB16" s="155">
        <f t="shared" si="2"/>
        <v>404858779</v>
      </c>
      <c r="AC16" s="167" t="s">
        <v>19</v>
      </c>
      <c r="AD16" s="168">
        <v>8157</v>
      </c>
      <c r="AE16" s="167" t="s">
        <v>106</v>
      </c>
      <c r="AF16" s="168">
        <v>2</v>
      </c>
      <c r="AG16" s="167" t="s">
        <v>71</v>
      </c>
      <c r="AH16" s="170" t="s">
        <v>25</v>
      </c>
      <c r="AI16" s="167" t="s">
        <v>60</v>
      </c>
      <c r="AJ16" s="167"/>
      <c r="AK16" s="170"/>
      <c r="AL16" s="164">
        <v>0</v>
      </c>
      <c r="AM16" s="164">
        <v>0</v>
      </c>
      <c r="AN16" s="164">
        <v>0</v>
      </c>
      <c r="AO16" s="164">
        <v>0</v>
      </c>
      <c r="AP16" s="164">
        <v>0</v>
      </c>
      <c r="AQ16" s="164">
        <v>0</v>
      </c>
      <c r="AR16" s="164">
        <v>0</v>
      </c>
      <c r="AS16" s="164">
        <v>1357151</v>
      </c>
      <c r="AT16" s="203">
        <f t="shared" si="3"/>
        <v>9896276</v>
      </c>
      <c r="AU16" s="203">
        <f t="shared" si="4"/>
        <v>89149817</v>
      </c>
      <c r="AV16" s="203">
        <f t="shared" si="5"/>
        <v>760579</v>
      </c>
    </row>
    <row r="17" spans="1:48" s="163" customFormat="1" x14ac:dyDescent="0.2">
      <c r="A17" s="165">
        <v>825002525</v>
      </c>
      <c r="B17" s="166" t="s">
        <v>202</v>
      </c>
      <c r="C17" s="167">
        <v>44902</v>
      </c>
      <c r="D17" s="167">
        <v>40299</v>
      </c>
      <c r="E17" s="167">
        <v>44895</v>
      </c>
      <c r="F17" s="164">
        <v>8174548</v>
      </c>
      <c r="G17" s="164">
        <v>21100</v>
      </c>
      <c r="H17" s="164">
        <v>0</v>
      </c>
      <c r="I17" s="164">
        <v>0</v>
      </c>
      <c r="J17" s="164">
        <v>774183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177018</v>
      </c>
      <c r="T17" s="164">
        <v>1984015</v>
      </c>
      <c r="U17" s="164">
        <v>0</v>
      </c>
      <c r="V17" s="164">
        <v>2638212</v>
      </c>
      <c r="W17" s="164">
        <v>2580020</v>
      </c>
      <c r="X17" s="155">
        <f t="shared" si="0"/>
        <v>0</v>
      </c>
      <c r="Y17" s="164">
        <v>0</v>
      </c>
      <c r="Z17" s="164">
        <v>0</v>
      </c>
      <c r="AA17" s="157">
        <f t="shared" si="1"/>
        <v>0</v>
      </c>
      <c r="AB17" s="155">
        <f t="shared" si="2"/>
        <v>8174548</v>
      </c>
      <c r="AC17" s="167" t="s">
        <v>56</v>
      </c>
      <c r="AD17" s="168">
        <v>8078</v>
      </c>
      <c r="AE17" s="167" t="s">
        <v>106</v>
      </c>
      <c r="AF17" s="168">
        <v>2</v>
      </c>
      <c r="AG17" s="167" t="s">
        <v>71</v>
      </c>
      <c r="AH17" s="170" t="s">
        <v>25</v>
      </c>
      <c r="AI17" s="167" t="s">
        <v>60</v>
      </c>
      <c r="AJ17" s="167"/>
      <c r="AK17" s="170"/>
      <c r="AL17" s="164">
        <v>0</v>
      </c>
      <c r="AM17" s="164">
        <v>0</v>
      </c>
      <c r="AN17" s="164">
        <v>0</v>
      </c>
      <c r="AO17" s="164">
        <v>0</v>
      </c>
      <c r="AP17" s="164">
        <v>0</v>
      </c>
      <c r="AQ17" s="164">
        <v>0</v>
      </c>
      <c r="AR17" s="164">
        <v>419825</v>
      </c>
      <c r="AS17" s="164">
        <v>375458</v>
      </c>
      <c r="AT17" s="203">
        <f t="shared" si="3"/>
        <v>795283</v>
      </c>
      <c r="AU17" s="203">
        <f t="shared" si="4"/>
        <v>0</v>
      </c>
      <c r="AV17" s="203">
        <f t="shared" si="5"/>
        <v>177018</v>
      </c>
    </row>
    <row r="18" spans="1:48" s="163" customFormat="1" x14ac:dyDescent="0.2">
      <c r="A18" s="165">
        <v>830104627</v>
      </c>
      <c r="B18" s="166" t="s">
        <v>203</v>
      </c>
      <c r="C18" s="167">
        <v>44901</v>
      </c>
      <c r="D18" s="167">
        <v>44378</v>
      </c>
      <c r="E18" s="167">
        <v>44895</v>
      </c>
      <c r="F18" s="164">
        <v>5214783867</v>
      </c>
      <c r="G18" s="164">
        <v>20664349</v>
      </c>
      <c r="H18" s="164">
        <v>0</v>
      </c>
      <c r="I18" s="164">
        <v>0</v>
      </c>
      <c r="J18" s="164">
        <v>2018531074</v>
      </c>
      <c r="K18" s="164">
        <v>259612</v>
      </c>
      <c r="L18" s="164">
        <v>1940951</v>
      </c>
      <c r="M18" s="164">
        <v>37103948</v>
      </c>
      <c r="N18" s="164">
        <v>16979925</v>
      </c>
      <c r="O18" s="164">
        <v>0</v>
      </c>
      <c r="P18" s="164">
        <v>0</v>
      </c>
      <c r="Q18" s="164">
        <v>291510759</v>
      </c>
      <c r="R18" s="164">
        <v>0</v>
      </c>
      <c r="S18" s="164">
        <v>225677422</v>
      </c>
      <c r="T18" s="164">
        <v>838809446</v>
      </c>
      <c r="U18" s="164">
        <v>271986178</v>
      </c>
      <c r="V18" s="164">
        <v>763557616</v>
      </c>
      <c r="W18" s="164">
        <v>727762587</v>
      </c>
      <c r="X18" s="155">
        <f t="shared" si="0"/>
        <v>0</v>
      </c>
      <c r="Y18" s="164">
        <v>0</v>
      </c>
      <c r="Z18" s="164">
        <v>0</v>
      </c>
      <c r="AA18" s="157">
        <f t="shared" si="1"/>
        <v>0</v>
      </c>
      <c r="AB18" s="155">
        <f t="shared" si="2"/>
        <v>5214783867</v>
      </c>
      <c r="AC18" s="167" t="s">
        <v>56</v>
      </c>
      <c r="AD18" s="168">
        <v>8058</v>
      </c>
      <c r="AE18" s="167" t="s">
        <v>106</v>
      </c>
      <c r="AF18" s="168">
        <v>2</v>
      </c>
      <c r="AG18" s="167" t="s">
        <v>71</v>
      </c>
      <c r="AH18" s="170" t="s">
        <v>25</v>
      </c>
      <c r="AI18" s="167" t="s">
        <v>60</v>
      </c>
      <c r="AJ18" s="167"/>
      <c r="AK18" s="170"/>
      <c r="AL18" s="164">
        <v>0</v>
      </c>
      <c r="AM18" s="164">
        <v>0</v>
      </c>
      <c r="AN18" s="164">
        <v>0</v>
      </c>
      <c r="AO18" s="164">
        <v>0</v>
      </c>
      <c r="AP18" s="164">
        <v>0</v>
      </c>
      <c r="AQ18" s="164">
        <v>0</v>
      </c>
      <c r="AR18" s="164">
        <v>892801702</v>
      </c>
      <c r="AS18" s="164">
        <v>1146649252</v>
      </c>
      <c r="AT18" s="203">
        <f t="shared" si="3"/>
        <v>2330706182</v>
      </c>
      <c r="AU18" s="203">
        <f t="shared" si="4"/>
        <v>56284436</v>
      </c>
      <c r="AV18" s="203">
        <f t="shared" si="5"/>
        <v>225677422</v>
      </c>
    </row>
    <row r="19" spans="1:48" s="163" customFormat="1" x14ac:dyDescent="0.2">
      <c r="A19" s="165">
        <v>800036400</v>
      </c>
      <c r="B19" s="166" t="s">
        <v>204</v>
      </c>
      <c r="C19" s="167">
        <v>44909</v>
      </c>
      <c r="D19" s="167">
        <v>44409</v>
      </c>
      <c r="E19" s="167">
        <v>44895</v>
      </c>
      <c r="F19" s="164">
        <v>242783966</v>
      </c>
      <c r="G19" s="164">
        <v>0</v>
      </c>
      <c r="H19" s="164">
        <v>0</v>
      </c>
      <c r="I19" s="164">
        <v>0</v>
      </c>
      <c r="J19" s="164">
        <v>18999248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10509504</v>
      </c>
      <c r="R19" s="164">
        <v>0</v>
      </c>
      <c r="S19" s="164">
        <v>637166</v>
      </c>
      <c r="T19" s="164">
        <v>15923702</v>
      </c>
      <c r="U19" s="164">
        <v>132106933</v>
      </c>
      <c r="V19" s="164">
        <v>62267241</v>
      </c>
      <c r="W19" s="164">
        <v>2340172</v>
      </c>
      <c r="X19" s="155">
        <f t="shared" si="0"/>
        <v>0</v>
      </c>
      <c r="Y19" s="164">
        <v>0</v>
      </c>
      <c r="Z19" s="164">
        <v>0</v>
      </c>
      <c r="AA19" s="157">
        <f t="shared" si="1"/>
        <v>0</v>
      </c>
      <c r="AB19" s="155">
        <f t="shared" si="2"/>
        <v>242783966</v>
      </c>
      <c r="AC19" s="167" t="s">
        <v>19</v>
      </c>
      <c r="AD19" s="168">
        <v>8222</v>
      </c>
      <c r="AE19" s="167" t="s">
        <v>106</v>
      </c>
      <c r="AF19" s="168">
        <v>2</v>
      </c>
      <c r="AG19" s="167" t="s">
        <v>71</v>
      </c>
      <c r="AH19" s="170" t="s">
        <v>25</v>
      </c>
      <c r="AI19" s="167" t="s">
        <v>60</v>
      </c>
      <c r="AJ19" s="167">
        <v>43465</v>
      </c>
      <c r="AK19" s="170"/>
      <c r="AL19" s="164">
        <v>0</v>
      </c>
      <c r="AM19" s="164">
        <v>0</v>
      </c>
      <c r="AN19" s="164">
        <v>0</v>
      </c>
      <c r="AO19" s="164">
        <v>0</v>
      </c>
      <c r="AP19" s="164">
        <v>0</v>
      </c>
      <c r="AQ19" s="164">
        <v>0</v>
      </c>
      <c r="AR19" s="164">
        <v>8070289</v>
      </c>
      <c r="AS19" s="164">
        <v>10928959</v>
      </c>
      <c r="AT19" s="203">
        <f t="shared" si="3"/>
        <v>29508752</v>
      </c>
      <c r="AU19" s="203">
        <f t="shared" si="4"/>
        <v>0</v>
      </c>
      <c r="AV19" s="203">
        <f t="shared" si="5"/>
        <v>637166</v>
      </c>
    </row>
    <row r="20" spans="1:48" s="163" customFormat="1" x14ac:dyDescent="0.2">
      <c r="A20" s="165">
        <v>890981848</v>
      </c>
      <c r="B20" s="166" t="s">
        <v>205</v>
      </c>
      <c r="C20" s="167">
        <v>44909</v>
      </c>
      <c r="D20" s="167">
        <v>44713</v>
      </c>
      <c r="E20" s="167">
        <v>44834</v>
      </c>
      <c r="F20" s="164">
        <v>190823</v>
      </c>
      <c r="G20" s="164">
        <v>112174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78649</v>
      </c>
      <c r="T20" s="164">
        <v>0</v>
      </c>
      <c r="U20" s="164">
        <v>0</v>
      </c>
      <c r="V20" s="164">
        <v>0</v>
      </c>
      <c r="W20" s="164">
        <v>0</v>
      </c>
      <c r="X20" s="155">
        <f t="shared" si="0"/>
        <v>0</v>
      </c>
      <c r="Y20" s="164">
        <v>0</v>
      </c>
      <c r="Z20" s="164">
        <v>0</v>
      </c>
      <c r="AA20" s="157">
        <f t="shared" si="1"/>
        <v>0</v>
      </c>
      <c r="AB20" s="155">
        <f t="shared" si="2"/>
        <v>190823</v>
      </c>
      <c r="AC20" s="167" t="s">
        <v>56</v>
      </c>
      <c r="AD20" s="168">
        <v>8239</v>
      </c>
      <c r="AE20" s="167" t="s">
        <v>106</v>
      </c>
      <c r="AF20" s="168">
        <v>2</v>
      </c>
      <c r="AG20" s="167" t="s">
        <v>71</v>
      </c>
      <c r="AH20" s="170" t="s">
        <v>25</v>
      </c>
      <c r="AI20" s="167" t="s">
        <v>60</v>
      </c>
      <c r="AJ20" s="167">
        <v>44196</v>
      </c>
      <c r="AK20" s="170"/>
      <c r="AL20" s="164">
        <v>0</v>
      </c>
      <c r="AM20" s="164">
        <v>0</v>
      </c>
      <c r="AN20" s="164">
        <v>0</v>
      </c>
      <c r="AO20" s="164">
        <v>0</v>
      </c>
      <c r="AP20" s="164">
        <v>0</v>
      </c>
      <c r="AQ20" s="164">
        <v>0</v>
      </c>
      <c r="AR20" s="164">
        <v>0</v>
      </c>
      <c r="AS20" s="164">
        <v>112174</v>
      </c>
      <c r="AT20" s="203">
        <f t="shared" si="3"/>
        <v>112174</v>
      </c>
      <c r="AU20" s="203">
        <f t="shared" si="4"/>
        <v>0</v>
      </c>
      <c r="AV20" s="203">
        <f t="shared" si="5"/>
        <v>78649</v>
      </c>
    </row>
    <row r="21" spans="1:48" s="163" customFormat="1" x14ac:dyDescent="0.2">
      <c r="A21" s="165">
        <v>800186901</v>
      </c>
      <c r="B21" s="166" t="s">
        <v>175</v>
      </c>
      <c r="C21" s="167">
        <v>44921</v>
      </c>
      <c r="D21" s="167">
        <v>44652</v>
      </c>
      <c r="E21" s="167">
        <v>44895</v>
      </c>
      <c r="F21" s="164">
        <v>66567772</v>
      </c>
      <c r="G21" s="164">
        <v>0</v>
      </c>
      <c r="H21" s="164">
        <v>0</v>
      </c>
      <c r="I21" s="164">
        <v>0</v>
      </c>
      <c r="J21" s="164">
        <v>37232561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201650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29133561</v>
      </c>
      <c r="X21" s="155">
        <f t="shared" si="0"/>
        <v>0</v>
      </c>
      <c r="Y21" s="164">
        <v>0</v>
      </c>
      <c r="Z21" s="164">
        <v>0</v>
      </c>
      <c r="AA21" s="157">
        <f t="shared" si="1"/>
        <v>0</v>
      </c>
      <c r="AB21" s="155">
        <f t="shared" si="2"/>
        <v>66567772</v>
      </c>
      <c r="AC21" s="167" t="s">
        <v>19</v>
      </c>
      <c r="AD21" s="168">
        <v>8388</v>
      </c>
      <c r="AE21" s="167" t="s">
        <v>106</v>
      </c>
      <c r="AF21" s="168">
        <v>2</v>
      </c>
      <c r="AG21" s="167" t="s">
        <v>71</v>
      </c>
      <c r="AH21" s="170" t="s">
        <v>25</v>
      </c>
      <c r="AI21" s="167" t="s">
        <v>60</v>
      </c>
      <c r="AJ21" s="167">
        <v>44196</v>
      </c>
      <c r="AK21" s="170"/>
      <c r="AL21" s="164">
        <v>0</v>
      </c>
      <c r="AM21" s="164">
        <v>0</v>
      </c>
      <c r="AN21" s="164">
        <v>0</v>
      </c>
      <c r="AO21" s="164">
        <v>0</v>
      </c>
      <c r="AP21" s="164">
        <v>0</v>
      </c>
      <c r="AQ21" s="164">
        <v>0</v>
      </c>
      <c r="AR21" s="164">
        <v>14955450</v>
      </c>
      <c r="AS21" s="164">
        <v>22277111</v>
      </c>
      <c r="AT21" s="203">
        <f t="shared" si="3"/>
        <v>37434211</v>
      </c>
      <c r="AU21" s="203">
        <f t="shared" si="4"/>
        <v>0</v>
      </c>
      <c r="AV21" s="203">
        <f t="shared" si="5"/>
        <v>0</v>
      </c>
    </row>
    <row r="22" spans="1:48" s="163" customFormat="1" x14ac:dyDescent="0.2">
      <c r="A22" s="165">
        <v>900566814</v>
      </c>
      <c r="B22" s="166" t="s">
        <v>206</v>
      </c>
      <c r="C22" s="167">
        <v>44921</v>
      </c>
      <c r="D22" s="167">
        <v>44896</v>
      </c>
      <c r="E22" s="167">
        <v>44921</v>
      </c>
      <c r="F22" s="164">
        <v>7512553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7512553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55">
        <f t="shared" si="0"/>
        <v>0</v>
      </c>
      <c r="Y22" s="164">
        <v>0</v>
      </c>
      <c r="Z22" s="164">
        <v>0</v>
      </c>
      <c r="AA22" s="157">
        <f t="shared" si="1"/>
        <v>0</v>
      </c>
      <c r="AB22" s="155">
        <f t="shared" si="2"/>
        <v>7512553</v>
      </c>
      <c r="AC22" s="167" t="s">
        <v>19</v>
      </c>
      <c r="AD22" s="168">
        <v>8413</v>
      </c>
      <c r="AE22" s="167" t="s">
        <v>106</v>
      </c>
      <c r="AF22" s="168">
        <v>2</v>
      </c>
      <c r="AG22" s="167" t="s">
        <v>71</v>
      </c>
      <c r="AH22" s="170" t="s">
        <v>25</v>
      </c>
      <c r="AI22" s="167" t="s">
        <v>60</v>
      </c>
      <c r="AJ22" s="167">
        <v>43465</v>
      </c>
      <c r="AK22" s="170"/>
      <c r="AL22" s="164">
        <v>0</v>
      </c>
      <c r="AM22" s="164">
        <v>0</v>
      </c>
      <c r="AN22" s="164">
        <v>0</v>
      </c>
      <c r="AO22" s="164">
        <v>0</v>
      </c>
      <c r="AP22" s="164">
        <v>0</v>
      </c>
      <c r="AQ22" s="164">
        <v>0</v>
      </c>
      <c r="AR22" s="164">
        <v>0</v>
      </c>
      <c r="AS22" s="164">
        <v>0</v>
      </c>
      <c r="AT22" s="203">
        <f t="shared" si="3"/>
        <v>7512553</v>
      </c>
      <c r="AU22" s="203">
        <f t="shared" si="4"/>
        <v>0</v>
      </c>
      <c r="AV22" s="203">
        <f t="shared" si="5"/>
        <v>0</v>
      </c>
    </row>
    <row r="23" spans="1:48" s="163" customFormat="1" x14ac:dyDescent="0.2">
      <c r="A23" s="171">
        <v>900900155</v>
      </c>
      <c r="B23" s="166" t="s">
        <v>207</v>
      </c>
      <c r="C23" s="167">
        <v>44916</v>
      </c>
      <c r="D23" s="167">
        <v>44682</v>
      </c>
      <c r="E23" s="167">
        <v>44895</v>
      </c>
      <c r="F23" s="164">
        <v>220242476</v>
      </c>
      <c r="G23" s="164">
        <v>0</v>
      </c>
      <c r="H23" s="164">
        <v>0</v>
      </c>
      <c r="I23" s="164">
        <v>0</v>
      </c>
      <c r="J23" s="164">
        <v>111493673</v>
      </c>
      <c r="K23" s="164">
        <v>0</v>
      </c>
      <c r="L23" s="164">
        <v>0</v>
      </c>
      <c r="M23" s="164">
        <v>0</v>
      </c>
      <c r="N23" s="164">
        <v>79215</v>
      </c>
      <c r="O23" s="164">
        <v>0</v>
      </c>
      <c r="P23" s="164">
        <v>0</v>
      </c>
      <c r="Q23" s="164">
        <v>121300</v>
      </c>
      <c r="R23" s="164">
        <v>0</v>
      </c>
      <c r="S23" s="164">
        <v>38540762</v>
      </c>
      <c r="T23" s="164">
        <v>36190524</v>
      </c>
      <c r="U23" s="164">
        <v>0</v>
      </c>
      <c r="V23" s="164">
        <v>1193909</v>
      </c>
      <c r="W23" s="164">
        <v>32623093</v>
      </c>
      <c r="X23" s="155">
        <f t="shared" si="0"/>
        <v>0</v>
      </c>
      <c r="Y23" s="164">
        <v>41026775</v>
      </c>
      <c r="Z23" s="164">
        <v>0</v>
      </c>
      <c r="AA23" s="157">
        <f t="shared" si="1"/>
        <v>41026775</v>
      </c>
      <c r="AB23" s="155">
        <f t="shared" si="2"/>
        <v>179215701</v>
      </c>
      <c r="AC23" s="167" t="s">
        <v>19</v>
      </c>
      <c r="AD23" s="168">
        <v>8363</v>
      </c>
      <c r="AE23" s="167" t="s">
        <v>106</v>
      </c>
      <c r="AF23" s="168">
        <v>2</v>
      </c>
      <c r="AG23" s="167" t="s">
        <v>71</v>
      </c>
      <c r="AH23" s="170" t="s">
        <v>25</v>
      </c>
      <c r="AI23" s="167" t="s">
        <v>60</v>
      </c>
      <c r="AJ23" s="167"/>
      <c r="AK23" s="170"/>
      <c r="AL23" s="164">
        <v>0</v>
      </c>
      <c r="AM23" s="164">
        <v>0</v>
      </c>
      <c r="AN23" s="164">
        <v>0</v>
      </c>
      <c r="AO23" s="164">
        <v>0</v>
      </c>
      <c r="AP23" s="164">
        <v>0</v>
      </c>
      <c r="AQ23" s="164">
        <v>0</v>
      </c>
      <c r="AR23" s="164">
        <v>76878839</v>
      </c>
      <c r="AS23" s="164">
        <v>34614834</v>
      </c>
      <c r="AT23" s="203">
        <f t="shared" si="3"/>
        <v>111614973</v>
      </c>
      <c r="AU23" s="203">
        <f t="shared" si="4"/>
        <v>79215</v>
      </c>
      <c r="AV23" s="203">
        <f t="shared" si="5"/>
        <v>38540762</v>
      </c>
    </row>
    <row r="24" spans="1:48" s="163" customFormat="1" x14ac:dyDescent="0.2">
      <c r="A24" s="171">
        <v>900839869</v>
      </c>
      <c r="B24" s="166" t="s">
        <v>208</v>
      </c>
      <c r="C24" s="167">
        <v>44907</v>
      </c>
      <c r="D24" s="167">
        <v>44682</v>
      </c>
      <c r="E24" s="167">
        <v>44895</v>
      </c>
      <c r="F24" s="164">
        <v>242834289</v>
      </c>
      <c r="G24" s="164">
        <v>0</v>
      </c>
      <c r="H24" s="164">
        <v>0</v>
      </c>
      <c r="I24" s="164">
        <v>0</v>
      </c>
      <c r="J24" s="164">
        <v>41554155</v>
      </c>
      <c r="K24" s="164">
        <v>0</v>
      </c>
      <c r="L24" s="164">
        <v>0</v>
      </c>
      <c r="M24" s="164">
        <v>224734</v>
      </c>
      <c r="N24" s="164">
        <v>0</v>
      </c>
      <c r="O24" s="164">
        <v>0</v>
      </c>
      <c r="P24" s="164">
        <v>0</v>
      </c>
      <c r="Q24" s="164">
        <v>104828609</v>
      </c>
      <c r="R24" s="164">
        <v>0</v>
      </c>
      <c r="S24" s="164">
        <v>74441435</v>
      </c>
      <c r="T24" s="164">
        <v>4014349</v>
      </c>
      <c r="U24" s="164">
        <v>2366447</v>
      </c>
      <c r="V24" s="164">
        <v>3684882</v>
      </c>
      <c r="W24" s="164">
        <v>11719678</v>
      </c>
      <c r="X24" s="155">
        <f t="shared" si="0"/>
        <v>0</v>
      </c>
      <c r="Y24" s="164">
        <v>0</v>
      </c>
      <c r="Z24" s="164">
        <v>0</v>
      </c>
      <c r="AA24" s="157">
        <f t="shared" si="1"/>
        <v>0</v>
      </c>
      <c r="AB24" s="155">
        <f t="shared" si="2"/>
        <v>242834289</v>
      </c>
      <c r="AC24" s="167" t="s">
        <v>19</v>
      </c>
      <c r="AD24" s="168">
        <v>8162</v>
      </c>
      <c r="AE24" s="167" t="s">
        <v>106</v>
      </c>
      <c r="AF24" s="168">
        <v>2</v>
      </c>
      <c r="AG24" s="167" t="s">
        <v>71</v>
      </c>
      <c r="AH24" s="170" t="s">
        <v>25</v>
      </c>
      <c r="AI24" s="167" t="s">
        <v>60</v>
      </c>
      <c r="AJ24" s="167"/>
      <c r="AK24" s="170"/>
      <c r="AL24" s="164">
        <v>0</v>
      </c>
      <c r="AM24" s="164">
        <v>0</v>
      </c>
      <c r="AN24" s="164">
        <v>0</v>
      </c>
      <c r="AO24" s="164">
        <v>0</v>
      </c>
      <c r="AP24" s="164">
        <v>0</v>
      </c>
      <c r="AQ24" s="164">
        <v>0</v>
      </c>
      <c r="AR24" s="164">
        <v>2915400</v>
      </c>
      <c r="AS24" s="164">
        <v>38638755</v>
      </c>
      <c r="AT24" s="203">
        <f t="shared" si="3"/>
        <v>146382764</v>
      </c>
      <c r="AU24" s="203">
        <f t="shared" si="4"/>
        <v>224734</v>
      </c>
      <c r="AV24" s="203">
        <f t="shared" si="5"/>
        <v>74441435</v>
      </c>
    </row>
    <row r="25" spans="1:48" s="163" customFormat="1" x14ac:dyDescent="0.2">
      <c r="A25" s="165">
        <v>813010966</v>
      </c>
      <c r="B25" s="166" t="s">
        <v>209</v>
      </c>
      <c r="C25" s="167">
        <v>44901</v>
      </c>
      <c r="D25" s="167">
        <v>44621</v>
      </c>
      <c r="E25" s="167">
        <v>44895</v>
      </c>
      <c r="F25" s="164">
        <v>9952943</v>
      </c>
      <c r="G25" s="164">
        <v>152067</v>
      </c>
      <c r="H25" s="164">
        <v>0</v>
      </c>
      <c r="I25" s="164">
        <v>0</v>
      </c>
      <c r="J25" s="164">
        <v>4442877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1111463</v>
      </c>
      <c r="R25" s="164">
        <v>0</v>
      </c>
      <c r="S25" s="164">
        <v>3810782</v>
      </c>
      <c r="T25" s="164">
        <v>0</v>
      </c>
      <c r="U25" s="164">
        <v>0</v>
      </c>
      <c r="V25" s="164">
        <v>0</v>
      </c>
      <c r="W25" s="164">
        <v>435754</v>
      </c>
      <c r="X25" s="155">
        <f t="shared" si="0"/>
        <v>0</v>
      </c>
      <c r="Y25" s="164">
        <v>0</v>
      </c>
      <c r="Z25" s="164">
        <v>0</v>
      </c>
      <c r="AA25" s="157">
        <f t="shared" si="1"/>
        <v>0</v>
      </c>
      <c r="AB25" s="155">
        <f t="shared" si="2"/>
        <v>9952943</v>
      </c>
      <c r="AC25" s="167" t="s">
        <v>56</v>
      </c>
      <c r="AD25" s="168">
        <v>8065</v>
      </c>
      <c r="AE25" s="167" t="s">
        <v>106</v>
      </c>
      <c r="AF25" s="168">
        <v>2</v>
      </c>
      <c r="AG25" s="167" t="s">
        <v>71</v>
      </c>
      <c r="AH25" s="170" t="s">
        <v>25</v>
      </c>
      <c r="AI25" s="167" t="s">
        <v>60</v>
      </c>
      <c r="AJ25" s="167"/>
      <c r="AK25" s="170"/>
      <c r="AL25" s="164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4212891</v>
      </c>
      <c r="AS25" s="164">
        <v>382053</v>
      </c>
      <c r="AT25" s="203">
        <f t="shared" si="3"/>
        <v>5706407</v>
      </c>
      <c r="AU25" s="203">
        <f t="shared" si="4"/>
        <v>0</v>
      </c>
      <c r="AV25" s="203">
        <f t="shared" si="5"/>
        <v>3810782</v>
      </c>
    </row>
    <row r="26" spans="1:48" s="163" customFormat="1" x14ac:dyDescent="0.2">
      <c r="A26" s="165">
        <v>900186802</v>
      </c>
      <c r="B26" s="166" t="s">
        <v>210</v>
      </c>
      <c r="C26" s="167">
        <v>44925</v>
      </c>
      <c r="D26" s="167">
        <v>44774</v>
      </c>
      <c r="E26" s="167">
        <v>44895</v>
      </c>
      <c r="F26" s="164">
        <v>1882284</v>
      </c>
      <c r="G26" s="164">
        <v>0</v>
      </c>
      <c r="H26" s="164">
        <v>0</v>
      </c>
      <c r="I26" s="164">
        <v>0</v>
      </c>
      <c r="J26" s="164">
        <v>1686763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65519</v>
      </c>
      <c r="T26" s="164">
        <v>0</v>
      </c>
      <c r="U26" s="164">
        <v>0</v>
      </c>
      <c r="V26" s="164">
        <v>15000</v>
      </c>
      <c r="W26" s="164">
        <v>115002</v>
      </c>
      <c r="X26" s="155">
        <f t="shared" si="0"/>
        <v>0</v>
      </c>
      <c r="Y26" s="164">
        <v>0</v>
      </c>
      <c r="Z26" s="164">
        <v>0</v>
      </c>
      <c r="AA26" s="157">
        <f t="shared" si="1"/>
        <v>0</v>
      </c>
      <c r="AB26" s="155">
        <f t="shared" si="2"/>
        <v>1882284</v>
      </c>
      <c r="AC26" s="167" t="s">
        <v>56</v>
      </c>
      <c r="AD26" s="168">
        <v>8484</v>
      </c>
      <c r="AE26" s="167" t="s">
        <v>106</v>
      </c>
      <c r="AF26" s="168">
        <v>2</v>
      </c>
      <c r="AG26" s="167" t="s">
        <v>71</v>
      </c>
      <c r="AH26" s="170" t="s">
        <v>25</v>
      </c>
      <c r="AI26" s="167" t="s">
        <v>60</v>
      </c>
      <c r="AJ26" s="167">
        <v>43465</v>
      </c>
      <c r="AK26" s="170"/>
      <c r="AL26" s="164">
        <v>0</v>
      </c>
      <c r="AM26" s="164">
        <v>0</v>
      </c>
      <c r="AN26" s="164">
        <v>0</v>
      </c>
      <c r="AO26" s="164">
        <v>0</v>
      </c>
      <c r="AP26" s="164">
        <v>0</v>
      </c>
      <c r="AQ26" s="164">
        <v>0</v>
      </c>
      <c r="AR26" s="164">
        <v>1690070</v>
      </c>
      <c r="AS26" s="164">
        <v>6629</v>
      </c>
      <c r="AT26" s="203">
        <f t="shared" si="3"/>
        <v>1686763</v>
      </c>
      <c r="AU26" s="203">
        <f t="shared" si="4"/>
        <v>0</v>
      </c>
      <c r="AV26" s="203">
        <f t="shared" si="5"/>
        <v>65519</v>
      </c>
    </row>
    <row r="27" spans="1:48" s="163" customFormat="1" x14ac:dyDescent="0.2">
      <c r="A27" s="165">
        <v>900133836</v>
      </c>
      <c r="B27" s="166" t="s">
        <v>211</v>
      </c>
      <c r="C27" s="167">
        <v>44908</v>
      </c>
      <c r="D27" s="167">
        <v>44774</v>
      </c>
      <c r="E27" s="167">
        <v>44895</v>
      </c>
      <c r="F27" s="164">
        <v>138621559</v>
      </c>
      <c r="G27" s="164">
        <v>0</v>
      </c>
      <c r="H27" s="164">
        <v>0</v>
      </c>
      <c r="I27" s="164">
        <v>0</v>
      </c>
      <c r="J27" s="164">
        <v>130996447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3065963</v>
      </c>
      <c r="R27" s="164">
        <v>0</v>
      </c>
      <c r="S27" s="164">
        <v>921342</v>
      </c>
      <c r="T27" s="164">
        <v>643795</v>
      </c>
      <c r="U27" s="164">
        <v>0</v>
      </c>
      <c r="V27" s="164">
        <v>0</v>
      </c>
      <c r="W27" s="164">
        <v>2994012</v>
      </c>
      <c r="X27" s="155">
        <f t="shared" si="0"/>
        <v>0</v>
      </c>
      <c r="Y27" s="164">
        <v>0</v>
      </c>
      <c r="Z27" s="164">
        <v>0</v>
      </c>
      <c r="AA27" s="157">
        <f t="shared" si="1"/>
        <v>0</v>
      </c>
      <c r="AB27" s="155">
        <f t="shared" si="2"/>
        <v>138621559</v>
      </c>
      <c r="AC27" s="167" t="s">
        <v>41</v>
      </c>
      <c r="AD27" s="168">
        <v>8202</v>
      </c>
      <c r="AE27" s="167" t="s">
        <v>106</v>
      </c>
      <c r="AF27" s="168">
        <v>2</v>
      </c>
      <c r="AG27" s="167" t="s">
        <v>71</v>
      </c>
      <c r="AH27" s="170" t="s">
        <v>25</v>
      </c>
      <c r="AI27" s="167" t="s">
        <v>60</v>
      </c>
      <c r="AJ27" s="167">
        <v>43830</v>
      </c>
      <c r="AK27" s="170"/>
      <c r="AL27" s="164">
        <v>0</v>
      </c>
      <c r="AM27" s="164">
        <v>0</v>
      </c>
      <c r="AN27" s="164">
        <v>0</v>
      </c>
      <c r="AO27" s="164">
        <v>0</v>
      </c>
      <c r="AP27" s="164">
        <v>0</v>
      </c>
      <c r="AQ27" s="164">
        <v>0</v>
      </c>
      <c r="AR27" s="164">
        <v>131125439</v>
      </c>
      <c r="AS27" s="164">
        <v>194422</v>
      </c>
      <c r="AT27" s="203">
        <f t="shared" si="3"/>
        <v>134062410</v>
      </c>
      <c r="AU27" s="203">
        <f t="shared" si="4"/>
        <v>0</v>
      </c>
      <c r="AV27" s="203">
        <f t="shared" si="5"/>
        <v>921342</v>
      </c>
    </row>
    <row r="28" spans="1:48" s="163" customFormat="1" x14ac:dyDescent="0.2">
      <c r="A28" s="165">
        <v>830090073</v>
      </c>
      <c r="B28" s="166" t="s">
        <v>212</v>
      </c>
      <c r="C28" s="167">
        <v>44914</v>
      </c>
      <c r="D28" s="167">
        <v>41214</v>
      </c>
      <c r="E28" s="167">
        <v>44895</v>
      </c>
      <c r="F28" s="164">
        <v>2566256964</v>
      </c>
      <c r="G28" s="164">
        <v>101516</v>
      </c>
      <c r="H28" s="164">
        <v>0</v>
      </c>
      <c r="I28" s="164">
        <v>0</v>
      </c>
      <c r="J28" s="164">
        <v>1272563728</v>
      </c>
      <c r="K28" s="164">
        <v>0</v>
      </c>
      <c r="L28" s="164">
        <v>210706371</v>
      </c>
      <c r="M28" s="164">
        <v>27883901</v>
      </c>
      <c r="N28" s="164">
        <v>4168000</v>
      </c>
      <c r="O28" s="164">
        <v>0</v>
      </c>
      <c r="P28" s="164">
        <v>0</v>
      </c>
      <c r="Q28" s="164">
        <v>520975962</v>
      </c>
      <c r="R28" s="164">
        <v>0</v>
      </c>
      <c r="S28" s="164">
        <v>130123319</v>
      </c>
      <c r="T28" s="164">
        <v>65224982</v>
      </c>
      <c r="U28" s="164">
        <v>1878715</v>
      </c>
      <c r="V28" s="164">
        <v>60854724</v>
      </c>
      <c r="W28" s="164">
        <v>271775746</v>
      </c>
      <c r="X28" s="155">
        <f t="shared" si="0"/>
        <v>0</v>
      </c>
      <c r="Y28" s="164">
        <v>1309365</v>
      </c>
      <c r="Z28" s="164">
        <v>362347663</v>
      </c>
      <c r="AA28" s="157">
        <f t="shared" si="1"/>
        <v>363657028</v>
      </c>
      <c r="AB28" s="155">
        <f t="shared" si="2"/>
        <v>2202599936</v>
      </c>
      <c r="AC28" s="167" t="s">
        <v>55</v>
      </c>
      <c r="AD28" s="168">
        <v>8332</v>
      </c>
      <c r="AE28" s="167" t="s">
        <v>106</v>
      </c>
      <c r="AF28" s="168">
        <v>2</v>
      </c>
      <c r="AG28" s="167" t="s">
        <v>71</v>
      </c>
      <c r="AH28" s="170" t="s">
        <v>25</v>
      </c>
      <c r="AI28" s="167" t="s">
        <v>60</v>
      </c>
      <c r="AJ28" s="167"/>
      <c r="AK28" s="170"/>
      <c r="AL28" s="164">
        <v>0</v>
      </c>
      <c r="AM28" s="164">
        <v>0</v>
      </c>
      <c r="AN28" s="164">
        <v>0</v>
      </c>
      <c r="AO28" s="164">
        <v>0</v>
      </c>
      <c r="AP28" s="164">
        <v>0</v>
      </c>
      <c r="AQ28" s="164">
        <v>0</v>
      </c>
      <c r="AR28" s="164">
        <v>801355434</v>
      </c>
      <c r="AS28" s="164">
        <v>471365917</v>
      </c>
      <c r="AT28" s="203">
        <f t="shared" si="3"/>
        <v>1793641206</v>
      </c>
      <c r="AU28" s="203">
        <f t="shared" si="4"/>
        <v>242758272</v>
      </c>
      <c r="AV28" s="203">
        <f t="shared" si="5"/>
        <v>130123319</v>
      </c>
    </row>
    <row r="29" spans="1:48" s="163" customFormat="1" x14ac:dyDescent="0.2">
      <c r="A29" s="165">
        <v>804008792</v>
      </c>
      <c r="B29" s="166" t="s">
        <v>213</v>
      </c>
      <c r="C29" s="167">
        <v>44915</v>
      </c>
      <c r="D29" s="167">
        <v>44743</v>
      </c>
      <c r="E29" s="167">
        <v>44895</v>
      </c>
      <c r="F29" s="164">
        <v>3528000</v>
      </c>
      <c r="G29" s="164">
        <v>0</v>
      </c>
      <c r="H29" s="164">
        <v>0</v>
      </c>
      <c r="I29" s="164">
        <v>0</v>
      </c>
      <c r="J29" s="164">
        <v>1152000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2352000</v>
      </c>
      <c r="U29" s="164">
        <v>0</v>
      </c>
      <c r="V29" s="164">
        <v>0</v>
      </c>
      <c r="W29" s="164">
        <v>24000</v>
      </c>
      <c r="X29" s="155">
        <f t="shared" si="0"/>
        <v>0</v>
      </c>
      <c r="Y29" s="164">
        <v>0</v>
      </c>
      <c r="Z29" s="164">
        <v>0</v>
      </c>
      <c r="AA29" s="157">
        <f t="shared" si="1"/>
        <v>0</v>
      </c>
      <c r="AB29" s="155">
        <f t="shared" si="2"/>
        <v>3528000</v>
      </c>
      <c r="AC29" s="167" t="s">
        <v>19</v>
      </c>
      <c r="AD29" s="168">
        <v>8348</v>
      </c>
      <c r="AE29" s="167" t="s">
        <v>106</v>
      </c>
      <c r="AF29" s="168">
        <v>2</v>
      </c>
      <c r="AG29" s="167" t="s">
        <v>71</v>
      </c>
      <c r="AH29" s="170" t="s">
        <v>25</v>
      </c>
      <c r="AI29" s="167" t="s">
        <v>60</v>
      </c>
      <c r="AJ29" s="167">
        <v>43465</v>
      </c>
      <c r="AK29" s="170"/>
      <c r="AL29" s="164">
        <v>0</v>
      </c>
      <c r="AM29" s="164">
        <v>0</v>
      </c>
      <c r="AN29" s="164">
        <v>0</v>
      </c>
      <c r="AO29" s="164">
        <v>0</v>
      </c>
      <c r="AP29" s="164">
        <v>0</v>
      </c>
      <c r="AQ29" s="164">
        <v>0</v>
      </c>
      <c r="AR29" s="164">
        <v>1152000</v>
      </c>
      <c r="AS29" s="164">
        <v>0</v>
      </c>
      <c r="AT29" s="203">
        <f t="shared" si="3"/>
        <v>1152000</v>
      </c>
      <c r="AU29" s="203">
        <f t="shared" si="4"/>
        <v>0</v>
      </c>
      <c r="AV29" s="203">
        <f t="shared" si="5"/>
        <v>0</v>
      </c>
    </row>
    <row r="30" spans="1:48" s="163" customFormat="1" x14ac:dyDescent="0.2">
      <c r="A30" s="165">
        <v>892115009</v>
      </c>
      <c r="B30" s="166" t="s">
        <v>214</v>
      </c>
      <c r="C30" s="167">
        <v>44911</v>
      </c>
      <c r="D30" s="167">
        <v>41030</v>
      </c>
      <c r="E30" s="167">
        <v>44834</v>
      </c>
      <c r="F30" s="164">
        <v>3679303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0</v>
      </c>
      <c r="T30" s="164">
        <v>2039239</v>
      </c>
      <c r="U30" s="164">
        <v>0</v>
      </c>
      <c r="V30" s="164">
        <v>1640064</v>
      </c>
      <c r="W30" s="164">
        <v>0</v>
      </c>
      <c r="X30" s="155">
        <f t="shared" si="0"/>
        <v>0</v>
      </c>
      <c r="Y30" s="164">
        <v>0</v>
      </c>
      <c r="Z30" s="164">
        <v>0</v>
      </c>
      <c r="AA30" s="157">
        <f t="shared" si="1"/>
        <v>0</v>
      </c>
      <c r="AB30" s="155">
        <f t="shared" si="2"/>
        <v>3679303</v>
      </c>
      <c r="AC30" s="167" t="s">
        <v>56</v>
      </c>
      <c r="AD30" s="168">
        <v>8281</v>
      </c>
      <c r="AE30" s="167" t="s">
        <v>106</v>
      </c>
      <c r="AF30" s="168">
        <v>2</v>
      </c>
      <c r="AG30" s="167" t="s">
        <v>71</v>
      </c>
      <c r="AH30" s="170"/>
      <c r="AI30" s="167" t="s">
        <v>60</v>
      </c>
      <c r="AJ30" s="167"/>
      <c r="AK30" s="170"/>
      <c r="AL30" s="164">
        <v>0</v>
      </c>
      <c r="AM30" s="164">
        <v>0</v>
      </c>
      <c r="AN30" s="164">
        <v>0</v>
      </c>
      <c r="AO30" s="164">
        <v>0</v>
      </c>
      <c r="AP30" s="164">
        <v>0</v>
      </c>
      <c r="AQ30" s="164">
        <v>0</v>
      </c>
      <c r="AR30" s="164">
        <v>0</v>
      </c>
      <c r="AS30" s="164">
        <v>0</v>
      </c>
      <c r="AT30" s="203">
        <f t="shared" si="3"/>
        <v>0</v>
      </c>
      <c r="AU30" s="203">
        <f t="shared" si="4"/>
        <v>0</v>
      </c>
      <c r="AV30" s="203">
        <f t="shared" si="5"/>
        <v>0</v>
      </c>
    </row>
    <row r="31" spans="1:48" s="163" customFormat="1" x14ac:dyDescent="0.2">
      <c r="A31" s="165">
        <v>830507245</v>
      </c>
      <c r="B31" s="166" t="s">
        <v>215</v>
      </c>
      <c r="C31" s="167">
        <v>44909</v>
      </c>
      <c r="D31" s="167">
        <v>44470</v>
      </c>
      <c r="E31" s="167">
        <v>44865</v>
      </c>
      <c r="F31" s="164">
        <v>20319153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7857982</v>
      </c>
      <c r="U31" s="164">
        <v>0</v>
      </c>
      <c r="V31" s="164">
        <v>12460920</v>
      </c>
      <c r="W31" s="164">
        <v>251</v>
      </c>
      <c r="X31" s="155">
        <f t="shared" si="0"/>
        <v>0</v>
      </c>
      <c r="Y31" s="164">
        <v>0</v>
      </c>
      <c r="Z31" s="164">
        <v>0</v>
      </c>
      <c r="AA31" s="157">
        <f t="shared" si="1"/>
        <v>0</v>
      </c>
      <c r="AB31" s="155">
        <f t="shared" si="2"/>
        <v>20319153</v>
      </c>
      <c r="AC31" s="167" t="s">
        <v>19</v>
      </c>
      <c r="AD31" s="168">
        <v>8245</v>
      </c>
      <c r="AE31" s="167" t="s">
        <v>106</v>
      </c>
      <c r="AF31" s="168">
        <v>2</v>
      </c>
      <c r="AG31" s="167" t="s">
        <v>71</v>
      </c>
      <c r="AH31" s="170"/>
      <c r="AI31" s="167" t="s">
        <v>60</v>
      </c>
      <c r="AJ31" s="167"/>
      <c r="AK31" s="170"/>
      <c r="AL31" s="164">
        <v>0</v>
      </c>
      <c r="AM31" s="164">
        <v>0</v>
      </c>
      <c r="AN31" s="164">
        <v>0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  <c r="AT31" s="203">
        <f t="shared" si="3"/>
        <v>0</v>
      </c>
      <c r="AU31" s="203">
        <f t="shared" si="4"/>
        <v>0</v>
      </c>
      <c r="AV31" s="203">
        <f t="shared" si="5"/>
        <v>0</v>
      </c>
    </row>
    <row r="32" spans="1:48" s="163" customFormat="1" x14ac:dyDescent="0.2">
      <c r="A32" s="165">
        <v>800030924</v>
      </c>
      <c r="B32" s="166" t="s">
        <v>216</v>
      </c>
      <c r="C32" s="167">
        <v>44915</v>
      </c>
      <c r="D32" s="167">
        <v>44713</v>
      </c>
      <c r="E32" s="167">
        <v>44895</v>
      </c>
      <c r="F32" s="164">
        <v>4378974</v>
      </c>
      <c r="G32" s="164">
        <v>0</v>
      </c>
      <c r="H32" s="164">
        <v>0</v>
      </c>
      <c r="I32" s="164">
        <v>0</v>
      </c>
      <c r="J32" s="164">
        <v>2591376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  <c r="S32" s="164">
        <v>325944</v>
      </c>
      <c r="T32" s="164">
        <v>180472</v>
      </c>
      <c r="U32" s="164">
        <v>0</v>
      </c>
      <c r="V32" s="164">
        <v>331980</v>
      </c>
      <c r="W32" s="164">
        <v>949202</v>
      </c>
      <c r="X32" s="155">
        <f t="shared" si="0"/>
        <v>0</v>
      </c>
      <c r="Y32" s="164">
        <v>0</v>
      </c>
      <c r="Z32" s="164">
        <v>0</v>
      </c>
      <c r="AA32" s="157">
        <f t="shared" si="1"/>
        <v>0</v>
      </c>
      <c r="AB32" s="155">
        <f t="shared" si="2"/>
        <v>4378974</v>
      </c>
      <c r="AC32" s="167" t="s">
        <v>56</v>
      </c>
      <c r="AD32" s="168">
        <v>8354</v>
      </c>
      <c r="AE32" s="167" t="s">
        <v>106</v>
      </c>
      <c r="AF32" s="168">
        <v>2</v>
      </c>
      <c r="AG32" s="167" t="s">
        <v>71</v>
      </c>
      <c r="AH32" s="170" t="s">
        <v>25</v>
      </c>
      <c r="AI32" s="167" t="s">
        <v>60</v>
      </c>
      <c r="AJ32" s="167"/>
      <c r="AK32" s="170"/>
      <c r="AL32" s="164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2197166</v>
      </c>
      <c r="AS32" s="164">
        <v>394210</v>
      </c>
      <c r="AT32" s="203">
        <f t="shared" si="3"/>
        <v>2591376</v>
      </c>
      <c r="AU32" s="203">
        <f t="shared" si="4"/>
        <v>0</v>
      </c>
      <c r="AV32" s="203">
        <f t="shared" si="5"/>
        <v>325944</v>
      </c>
    </row>
    <row r="33" spans="1:48" s="163" customFormat="1" x14ac:dyDescent="0.2">
      <c r="A33" s="165">
        <v>860020094</v>
      </c>
      <c r="B33" s="166" t="s">
        <v>217</v>
      </c>
      <c r="C33" s="167">
        <v>44915</v>
      </c>
      <c r="D33" s="167">
        <v>43952</v>
      </c>
      <c r="E33" s="167">
        <v>44895</v>
      </c>
      <c r="F33" s="164">
        <v>860501818</v>
      </c>
      <c r="G33" s="164">
        <v>71612</v>
      </c>
      <c r="H33" s="164">
        <v>0</v>
      </c>
      <c r="I33" s="164">
        <v>0</v>
      </c>
      <c r="J33" s="164">
        <v>281560926</v>
      </c>
      <c r="K33" s="164">
        <v>76370</v>
      </c>
      <c r="L33" s="164">
        <v>0</v>
      </c>
      <c r="M33" s="164">
        <v>76360</v>
      </c>
      <c r="N33" s="164">
        <v>2264651</v>
      </c>
      <c r="O33" s="164">
        <v>0</v>
      </c>
      <c r="P33" s="164">
        <v>0</v>
      </c>
      <c r="Q33" s="164">
        <v>7416599</v>
      </c>
      <c r="R33" s="164">
        <v>0</v>
      </c>
      <c r="S33" s="164">
        <v>6296858</v>
      </c>
      <c r="T33" s="164">
        <v>414568371</v>
      </c>
      <c r="U33" s="164">
        <v>53199143</v>
      </c>
      <c r="V33" s="164">
        <v>34836914</v>
      </c>
      <c r="W33" s="164">
        <v>60134014</v>
      </c>
      <c r="X33" s="155">
        <f t="shared" si="0"/>
        <v>0</v>
      </c>
      <c r="Y33" s="164">
        <v>865802</v>
      </c>
      <c r="Z33" s="164">
        <v>0</v>
      </c>
      <c r="AA33" s="157">
        <f t="shared" si="1"/>
        <v>865802</v>
      </c>
      <c r="AB33" s="155">
        <f t="shared" si="2"/>
        <v>859636016</v>
      </c>
      <c r="AC33" s="167" t="s">
        <v>56</v>
      </c>
      <c r="AD33" s="168">
        <v>8345</v>
      </c>
      <c r="AE33" s="167" t="s">
        <v>106</v>
      </c>
      <c r="AF33" s="168">
        <v>2</v>
      </c>
      <c r="AG33" s="167" t="s">
        <v>71</v>
      </c>
      <c r="AH33" s="170" t="s">
        <v>25</v>
      </c>
      <c r="AI33" s="167" t="s">
        <v>60</v>
      </c>
      <c r="AJ33" s="167">
        <v>43465</v>
      </c>
      <c r="AK33" s="170"/>
      <c r="AL33" s="164">
        <v>0</v>
      </c>
      <c r="AM33" s="164">
        <v>0</v>
      </c>
      <c r="AN33" s="164">
        <v>0</v>
      </c>
      <c r="AO33" s="164">
        <v>0</v>
      </c>
      <c r="AP33" s="164">
        <v>0</v>
      </c>
      <c r="AQ33" s="164">
        <v>0</v>
      </c>
      <c r="AR33" s="164">
        <v>217242336</v>
      </c>
      <c r="AS33" s="164">
        <v>64393534</v>
      </c>
      <c r="AT33" s="203">
        <f t="shared" si="3"/>
        <v>289049137</v>
      </c>
      <c r="AU33" s="203">
        <f t="shared" si="4"/>
        <v>2417381</v>
      </c>
      <c r="AV33" s="203">
        <f t="shared" si="5"/>
        <v>6296858</v>
      </c>
    </row>
    <row r="34" spans="1:48" s="163" customFormat="1" x14ac:dyDescent="0.2">
      <c r="A34" s="165">
        <v>900095253</v>
      </c>
      <c r="B34" s="166" t="s">
        <v>218</v>
      </c>
      <c r="C34" s="167">
        <v>44914</v>
      </c>
      <c r="D34" s="167">
        <v>43831</v>
      </c>
      <c r="E34" s="167">
        <v>44895</v>
      </c>
      <c r="F34" s="164">
        <v>1430492900</v>
      </c>
      <c r="G34" s="164">
        <v>0</v>
      </c>
      <c r="H34" s="164">
        <v>0</v>
      </c>
      <c r="I34" s="164">
        <v>0</v>
      </c>
      <c r="J34" s="164">
        <v>1028988047</v>
      </c>
      <c r="K34" s="164">
        <v>0</v>
      </c>
      <c r="L34" s="164">
        <v>1787832</v>
      </c>
      <c r="M34" s="164">
        <v>0</v>
      </c>
      <c r="N34" s="164">
        <v>0</v>
      </c>
      <c r="O34" s="164">
        <v>0</v>
      </c>
      <c r="P34" s="164">
        <v>0</v>
      </c>
      <c r="Q34" s="164">
        <v>97232134</v>
      </c>
      <c r="R34" s="164">
        <v>0</v>
      </c>
      <c r="S34" s="164">
        <v>499344</v>
      </c>
      <c r="T34" s="164">
        <v>36848138</v>
      </c>
      <c r="U34" s="164">
        <v>36052879</v>
      </c>
      <c r="V34" s="164">
        <v>0</v>
      </c>
      <c r="W34" s="164">
        <v>229084526</v>
      </c>
      <c r="X34" s="155">
        <f t="shared" si="0"/>
        <v>0</v>
      </c>
      <c r="Y34" s="164">
        <v>0</v>
      </c>
      <c r="Z34" s="164">
        <v>0</v>
      </c>
      <c r="AA34" s="157">
        <f t="shared" si="1"/>
        <v>0</v>
      </c>
      <c r="AB34" s="155">
        <f t="shared" si="2"/>
        <v>1430492900</v>
      </c>
      <c r="AC34" s="167" t="s">
        <v>41</v>
      </c>
      <c r="AD34" s="168">
        <v>8337</v>
      </c>
      <c r="AE34" s="167" t="s">
        <v>106</v>
      </c>
      <c r="AF34" s="168">
        <v>2</v>
      </c>
      <c r="AG34" s="167" t="s">
        <v>71</v>
      </c>
      <c r="AH34" s="170" t="s">
        <v>25</v>
      </c>
      <c r="AI34" s="167" t="s">
        <v>60</v>
      </c>
      <c r="AJ34" s="167">
        <v>43830</v>
      </c>
      <c r="AK34" s="170" t="s">
        <v>176</v>
      </c>
      <c r="AL34" s="164">
        <v>0</v>
      </c>
      <c r="AM34" s="164">
        <v>0</v>
      </c>
      <c r="AN34" s="164">
        <v>0</v>
      </c>
      <c r="AO34" s="164">
        <v>0</v>
      </c>
      <c r="AP34" s="164">
        <v>0</v>
      </c>
      <c r="AQ34" s="164">
        <v>0</v>
      </c>
      <c r="AR34" s="164">
        <v>895360923</v>
      </c>
      <c r="AS34" s="164">
        <v>133627124</v>
      </c>
      <c r="AT34" s="203">
        <f t="shared" si="3"/>
        <v>1126220181</v>
      </c>
      <c r="AU34" s="203">
        <f t="shared" si="4"/>
        <v>1787832</v>
      </c>
      <c r="AV34" s="203">
        <f t="shared" si="5"/>
        <v>499344</v>
      </c>
    </row>
    <row r="35" spans="1:48" s="163" customFormat="1" x14ac:dyDescent="0.2">
      <c r="A35" s="165">
        <v>860037950</v>
      </c>
      <c r="B35" s="166" t="s">
        <v>219</v>
      </c>
      <c r="C35" s="167">
        <v>44917</v>
      </c>
      <c r="D35" s="167">
        <v>42430</v>
      </c>
      <c r="E35" s="167">
        <v>44895</v>
      </c>
      <c r="F35" s="164">
        <v>5970749908</v>
      </c>
      <c r="G35" s="164">
        <v>66074699</v>
      </c>
      <c r="H35" s="164">
        <v>5665569</v>
      </c>
      <c r="I35" s="164">
        <v>0</v>
      </c>
      <c r="J35" s="164">
        <v>2039076369</v>
      </c>
      <c r="K35" s="164">
        <v>87440299</v>
      </c>
      <c r="L35" s="164">
        <v>380656597</v>
      </c>
      <c r="M35" s="164">
        <v>435767589</v>
      </c>
      <c r="N35" s="164">
        <v>133879459</v>
      </c>
      <c r="O35" s="164">
        <v>0</v>
      </c>
      <c r="P35" s="164">
        <v>0</v>
      </c>
      <c r="Q35" s="164">
        <v>452718273</v>
      </c>
      <c r="R35" s="164">
        <v>0</v>
      </c>
      <c r="S35" s="164">
        <v>509507300</v>
      </c>
      <c r="T35" s="164">
        <v>676955078</v>
      </c>
      <c r="U35" s="164">
        <v>226128</v>
      </c>
      <c r="V35" s="164">
        <v>4834681</v>
      </c>
      <c r="W35" s="164">
        <v>1177947867</v>
      </c>
      <c r="X35" s="155">
        <f t="shared" si="0"/>
        <v>0</v>
      </c>
      <c r="Y35" s="164">
        <v>326259615</v>
      </c>
      <c r="Z35" s="164">
        <v>663366346</v>
      </c>
      <c r="AA35" s="157">
        <f t="shared" si="1"/>
        <v>989625961</v>
      </c>
      <c r="AB35" s="155">
        <f t="shared" si="2"/>
        <v>4981123947</v>
      </c>
      <c r="AC35" s="167" t="s">
        <v>55</v>
      </c>
      <c r="AD35" s="168">
        <v>8378</v>
      </c>
      <c r="AE35" s="167" t="s">
        <v>106</v>
      </c>
      <c r="AF35" s="168">
        <v>2</v>
      </c>
      <c r="AG35" s="167" t="s">
        <v>71</v>
      </c>
      <c r="AH35" s="170" t="s">
        <v>25</v>
      </c>
      <c r="AI35" s="167" t="s">
        <v>60</v>
      </c>
      <c r="AJ35" s="167">
        <v>42369</v>
      </c>
      <c r="AK35" s="170"/>
      <c r="AL35" s="164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4">
        <v>0</v>
      </c>
      <c r="AS35" s="164">
        <v>0</v>
      </c>
      <c r="AT35" s="203">
        <f t="shared" si="3"/>
        <v>2557869341</v>
      </c>
      <c r="AU35" s="203">
        <f t="shared" si="4"/>
        <v>1043409513</v>
      </c>
      <c r="AV35" s="203">
        <f t="shared" si="5"/>
        <v>509507300</v>
      </c>
    </row>
    <row r="36" spans="1:48" s="163" customFormat="1" x14ac:dyDescent="0.2">
      <c r="A36" s="165">
        <v>900165663</v>
      </c>
      <c r="B36" s="166" t="s">
        <v>220</v>
      </c>
      <c r="C36" s="167">
        <v>44911</v>
      </c>
      <c r="D36" s="167">
        <v>44743</v>
      </c>
      <c r="E36" s="167">
        <v>44895</v>
      </c>
      <c r="F36" s="164">
        <v>40013518</v>
      </c>
      <c r="G36" s="164">
        <v>0</v>
      </c>
      <c r="H36" s="164">
        <v>0</v>
      </c>
      <c r="I36" s="164">
        <v>0</v>
      </c>
      <c r="J36" s="164">
        <v>18961938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4">
        <v>13157600</v>
      </c>
      <c r="V36" s="164">
        <v>768300</v>
      </c>
      <c r="W36" s="164">
        <v>7125680</v>
      </c>
      <c r="X36" s="155">
        <f t="shared" si="0"/>
        <v>0</v>
      </c>
      <c r="Y36" s="164">
        <v>0</v>
      </c>
      <c r="Z36" s="164">
        <v>0</v>
      </c>
      <c r="AA36" s="157">
        <f t="shared" si="1"/>
        <v>0</v>
      </c>
      <c r="AB36" s="155">
        <f t="shared" si="2"/>
        <v>40013518</v>
      </c>
      <c r="AC36" s="167" t="s">
        <v>19</v>
      </c>
      <c r="AD36" s="168">
        <v>8275</v>
      </c>
      <c r="AE36" s="167" t="s">
        <v>106</v>
      </c>
      <c r="AF36" s="168">
        <v>2</v>
      </c>
      <c r="AG36" s="167" t="s">
        <v>71</v>
      </c>
      <c r="AH36" s="170"/>
      <c r="AI36" s="167" t="s">
        <v>60</v>
      </c>
      <c r="AJ36" s="167">
        <v>44561</v>
      </c>
      <c r="AK36" s="170" t="s">
        <v>176</v>
      </c>
      <c r="AL36" s="164">
        <v>0</v>
      </c>
      <c r="AM36" s="164">
        <v>0</v>
      </c>
      <c r="AN36" s="164">
        <v>0</v>
      </c>
      <c r="AO36" s="164">
        <v>0</v>
      </c>
      <c r="AP36" s="164">
        <v>0</v>
      </c>
      <c r="AQ36" s="164">
        <v>0</v>
      </c>
      <c r="AR36" s="164">
        <v>18863938</v>
      </c>
      <c r="AS36" s="164">
        <v>98000</v>
      </c>
      <c r="AT36" s="203">
        <f t="shared" si="3"/>
        <v>18961938</v>
      </c>
      <c r="AU36" s="203">
        <f t="shared" si="4"/>
        <v>0</v>
      </c>
      <c r="AV36" s="203">
        <f t="shared" si="5"/>
        <v>0</v>
      </c>
    </row>
    <row r="37" spans="1:48" s="163" customFormat="1" x14ac:dyDescent="0.2">
      <c r="A37" s="165">
        <v>891200528</v>
      </c>
      <c r="B37" s="166" t="s">
        <v>221</v>
      </c>
      <c r="C37" s="167">
        <v>44921</v>
      </c>
      <c r="D37" s="167">
        <v>43435</v>
      </c>
      <c r="E37" s="167">
        <v>44895</v>
      </c>
      <c r="F37" s="164">
        <v>1569316236</v>
      </c>
      <c r="G37" s="164">
        <v>0</v>
      </c>
      <c r="H37" s="164">
        <v>0</v>
      </c>
      <c r="I37" s="164">
        <v>0</v>
      </c>
      <c r="J37" s="164">
        <v>776487883</v>
      </c>
      <c r="K37" s="164">
        <v>12729600</v>
      </c>
      <c r="L37" s="164">
        <v>8941709</v>
      </c>
      <c r="M37" s="164">
        <v>35945128</v>
      </c>
      <c r="N37" s="164">
        <v>8524900</v>
      </c>
      <c r="O37" s="164">
        <v>0</v>
      </c>
      <c r="P37" s="164">
        <v>0</v>
      </c>
      <c r="Q37" s="164">
        <v>132412630</v>
      </c>
      <c r="R37" s="164">
        <v>0</v>
      </c>
      <c r="S37" s="164">
        <v>346292922</v>
      </c>
      <c r="T37" s="164">
        <v>131487828</v>
      </c>
      <c r="U37" s="164">
        <v>193595</v>
      </c>
      <c r="V37" s="164">
        <v>1555200</v>
      </c>
      <c r="W37" s="164">
        <v>114744841</v>
      </c>
      <c r="X37" s="155">
        <f t="shared" si="0"/>
        <v>0</v>
      </c>
      <c r="Y37" s="164">
        <v>163495330</v>
      </c>
      <c r="Z37" s="164">
        <v>0</v>
      </c>
      <c r="AA37" s="157">
        <f t="shared" si="1"/>
        <v>163495330</v>
      </c>
      <c r="AB37" s="155">
        <f t="shared" si="2"/>
        <v>1405820906</v>
      </c>
      <c r="AC37" s="167" t="s">
        <v>56</v>
      </c>
      <c r="AD37" s="168">
        <v>8412</v>
      </c>
      <c r="AE37" s="167" t="s">
        <v>106</v>
      </c>
      <c r="AF37" s="168">
        <v>2</v>
      </c>
      <c r="AG37" s="167" t="s">
        <v>71</v>
      </c>
      <c r="AH37" s="170" t="s">
        <v>25</v>
      </c>
      <c r="AI37" s="167" t="s">
        <v>60</v>
      </c>
      <c r="AJ37" s="167"/>
      <c r="AK37" s="170"/>
      <c r="AL37" s="164">
        <v>0</v>
      </c>
      <c r="AM37" s="164">
        <v>0</v>
      </c>
      <c r="AN37" s="164">
        <v>0</v>
      </c>
      <c r="AO37" s="164">
        <v>0</v>
      </c>
      <c r="AP37" s="164">
        <v>0</v>
      </c>
      <c r="AQ37" s="164">
        <v>0</v>
      </c>
      <c r="AR37" s="164">
        <v>743836514</v>
      </c>
      <c r="AS37" s="164">
        <v>32651380</v>
      </c>
      <c r="AT37" s="203">
        <f t="shared" si="3"/>
        <v>908900513</v>
      </c>
      <c r="AU37" s="203">
        <f t="shared" si="4"/>
        <v>66141337</v>
      </c>
      <c r="AV37" s="203">
        <f t="shared" si="5"/>
        <v>346292922</v>
      </c>
    </row>
    <row r="38" spans="1:48" s="163" customFormat="1" x14ac:dyDescent="0.2">
      <c r="A38" s="165">
        <v>820002928</v>
      </c>
      <c r="B38" s="166" t="s">
        <v>222</v>
      </c>
      <c r="C38" s="167">
        <v>44904</v>
      </c>
      <c r="D38" s="167">
        <v>44470</v>
      </c>
      <c r="E38" s="167">
        <v>44895</v>
      </c>
      <c r="F38" s="164">
        <v>177786624</v>
      </c>
      <c r="G38" s="164">
        <v>2696130</v>
      </c>
      <c r="H38" s="164">
        <v>0</v>
      </c>
      <c r="I38" s="164">
        <v>0</v>
      </c>
      <c r="J38" s="164">
        <v>70431090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v>0</v>
      </c>
      <c r="Q38" s="164">
        <v>37356407</v>
      </c>
      <c r="R38" s="164">
        <v>0</v>
      </c>
      <c r="S38" s="164">
        <v>2476922</v>
      </c>
      <c r="T38" s="164">
        <v>36247283</v>
      </c>
      <c r="U38" s="164">
        <v>0</v>
      </c>
      <c r="V38" s="164">
        <v>0</v>
      </c>
      <c r="W38" s="164">
        <v>28578792</v>
      </c>
      <c r="X38" s="155">
        <f t="shared" si="0"/>
        <v>0</v>
      </c>
      <c r="Y38" s="164">
        <v>0</v>
      </c>
      <c r="Z38" s="164">
        <v>0</v>
      </c>
      <c r="AA38" s="157">
        <f t="shared" si="1"/>
        <v>0</v>
      </c>
      <c r="AB38" s="155">
        <f t="shared" si="2"/>
        <v>177786624</v>
      </c>
      <c r="AC38" s="167" t="s">
        <v>19</v>
      </c>
      <c r="AD38" s="168">
        <v>8117</v>
      </c>
      <c r="AE38" s="167" t="s">
        <v>106</v>
      </c>
      <c r="AF38" s="168">
        <v>2</v>
      </c>
      <c r="AG38" s="167" t="s">
        <v>71</v>
      </c>
      <c r="AH38" s="170" t="s">
        <v>25</v>
      </c>
      <c r="AI38" s="167" t="s">
        <v>60</v>
      </c>
      <c r="AJ38" s="167"/>
      <c r="AK38" s="170" t="s">
        <v>176</v>
      </c>
      <c r="AL38" s="164">
        <v>0</v>
      </c>
      <c r="AM38" s="164">
        <v>0</v>
      </c>
      <c r="AN38" s="164">
        <v>0</v>
      </c>
      <c r="AO38" s="164">
        <v>0</v>
      </c>
      <c r="AP38" s="164">
        <v>0</v>
      </c>
      <c r="AQ38" s="164">
        <v>0</v>
      </c>
      <c r="AR38" s="164">
        <v>50630509</v>
      </c>
      <c r="AS38" s="164">
        <v>22496711</v>
      </c>
      <c r="AT38" s="203">
        <f t="shared" si="3"/>
        <v>110483627</v>
      </c>
      <c r="AU38" s="203">
        <f t="shared" si="4"/>
        <v>0</v>
      </c>
      <c r="AV38" s="203">
        <f t="shared" si="5"/>
        <v>2476922</v>
      </c>
    </row>
    <row r="39" spans="1:48" s="163" customFormat="1" x14ac:dyDescent="0.2">
      <c r="A39" s="165">
        <v>900213617</v>
      </c>
      <c r="B39" s="166" t="s">
        <v>223</v>
      </c>
      <c r="C39" s="167">
        <v>44910</v>
      </c>
      <c r="D39" s="167">
        <v>42401</v>
      </c>
      <c r="E39" s="167">
        <v>44895</v>
      </c>
      <c r="F39" s="164">
        <v>4574864894</v>
      </c>
      <c r="G39" s="164">
        <v>74885915</v>
      </c>
      <c r="H39" s="164">
        <v>0</v>
      </c>
      <c r="I39" s="164">
        <v>0</v>
      </c>
      <c r="J39" s="164">
        <v>2202934793</v>
      </c>
      <c r="K39" s="164">
        <v>458214</v>
      </c>
      <c r="L39" s="164">
        <v>4911550</v>
      </c>
      <c r="M39" s="164">
        <v>40652982</v>
      </c>
      <c r="N39" s="164">
        <v>58949280</v>
      </c>
      <c r="O39" s="164">
        <v>0</v>
      </c>
      <c r="P39" s="164">
        <v>65200</v>
      </c>
      <c r="Q39" s="164">
        <v>462896970</v>
      </c>
      <c r="R39" s="164">
        <v>0</v>
      </c>
      <c r="S39" s="164">
        <v>359358731</v>
      </c>
      <c r="T39" s="164">
        <v>249494852</v>
      </c>
      <c r="U39" s="164">
        <v>1066866</v>
      </c>
      <c r="V39" s="164">
        <v>237445013</v>
      </c>
      <c r="W39" s="164">
        <v>881744528</v>
      </c>
      <c r="X39" s="155">
        <f t="shared" si="0"/>
        <v>0</v>
      </c>
      <c r="Y39" s="164">
        <v>0</v>
      </c>
      <c r="Z39" s="164">
        <v>0</v>
      </c>
      <c r="AA39" s="157">
        <f t="shared" si="1"/>
        <v>0</v>
      </c>
      <c r="AB39" s="155">
        <f t="shared" si="2"/>
        <v>4574864894</v>
      </c>
      <c r="AC39" s="167" t="s">
        <v>55</v>
      </c>
      <c r="AD39" s="168">
        <v>8259</v>
      </c>
      <c r="AE39" s="167" t="s">
        <v>106</v>
      </c>
      <c r="AF39" s="168">
        <v>2</v>
      </c>
      <c r="AG39" s="167" t="s">
        <v>71</v>
      </c>
      <c r="AH39" s="170" t="s">
        <v>25</v>
      </c>
      <c r="AI39" s="167" t="s">
        <v>60</v>
      </c>
      <c r="AJ39" s="167"/>
      <c r="AK39" s="170" t="s">
        <v>176</v>
      </c>
      <c r="AL39" s="164">
        <v>0</v>
      </c>
      <c r="AM39" s="164">
        <v>0</v>
      </c>
      <c r="AN39" s="164">
        <v>65200</v>
      </c>
      <c r="AO39" s="164">
        <v>0</v>
      </c>
      <c r="AP39" s="164">
        <v>0</v>
      </c>
      <c r="AQ39" s="164">
        <v>0</v>
      </c>
      <c r="AR39" s="164">
        <v>1423709092</v>
      </c>
      <c r="AS39" s="164">
        <v>854182216</v>
      </c>
      <c r="AT39" s="203">
        <f t="shared" si="3"/>
        <v>2740782878</v>
      </c>
      <c r="AU39" s="203">
        <f t="shared" si="4"/>
        <v>104972026</v>
      </c>
      <c r="AV39" s="203">
        <f t="shared" si="5"/>
        <v>359358731</v>
      </c>
    </row>
    <row r="40" spans="1:48" s="163" customFormat="1" x14ac:dyDescent="0.2">
      <c r="A40" s="165">
        <v>900417889</v>
      </c>
      <c r="B40" s="166" t="s">
        <v>224</v>
      </c>
      <c r="C40" s="167">
        <v>44925</v>
      </c>
      <c r="D40" s="167">
        <v>44287</v>
      </c>
      <c r="E40" s="167">
        <v>44895</v>
      </c>
      <c r="F40" s="164">
        <v>12135600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6245200</v>
      </c>
      <c r="R40" s="164">
        <v>0</v>
      </c>
      <c r="S40" s="164">
        <v>0</v>
      </c>
      <c r="T40" s="164">
        <v>5230400</v>
      </c>
      <c r="U40" s="164">
        <v>0</v>
      </c>
      <c r="V40" s="164">
        <v>0</v>
      </c>
      <c r="W40" s="164">
        <v>660000</v>
      </c>
      <c r="X40" s="155">
        <f t="shared" si="0"/>
        <v>0</v>
      </c>
      <c r="Y40" s="164">
        <v>0</v>
      </c>
      <c r="Z40" s="164">
        <v>0</v>
      </c>
      <c r="AA40" s="157">
        <f t="shared" si="1"/>
        <v>0</v>
      </c>
      <c r="AB40" s="155">
        <f t="shared" si="2"/>
        <v>12135600</v>
      </c>
      <c r="AC40" s="167" t="s">
        <v>19</v>
      </c>
      <c r="AD40" s="168">
        <v>8482</v>
      </c>
      <c r="AE40" s="167" t="s">
        <v>106</v>
      </c>
      <c r="AF40" s="168">
        <v>2</v>
      </c>
      <c r="AG40" s="167" t="s">
        <v>71</v>
      </c>
      <c r="AH40" s="170" t="s">
        <v>25</v>
      </c>
      <c r="AI40" s="167" t="s">
        <v>60</v>
      </c>
      <c r="AJ40" s="167"/>
      <c r="AK40" s="170"/>
      <c r="AL40" s="164">
        <v>0</v>
      </c>
      <c r="AM40" s="164">
        <v>0</v>
      </c>
      <c r="AN40" s="164">
        <v>0</v>
      </c>
      <c r="AO40" s="164">
        <v>0</v>
      </c>
      <c r="AP40" s="164">
        <v>0</v>
      </c>
      <c r="AQ40" s="164">
        <v>0</v>
      </c>
      <c r="AR40" s="164">
        <v>0</v>
      </c>
      <c r="AS40" s="164">
        <v>0</v>
      </c>
      <c r="AT40" s="203">
        <f t="shared" si="3"/>
        <v>6245200</v>
      </c>
      <c r="AU40" s="203">
        <f t="shared" si="4"/>
        <v>0</v>
      </c>
      <c r="AV40" s="203">
        <f t="shared" si="5"/>
        <v>0</v>
      </c>
    </row>
    <row r="41" spans="1:48" s="163" customFormat="1" x14ac:dyDescent="0.2">
      <c r="A41" s="165">
        <v>811019499</v>
      </c>
      <c r="B41" s="166" t="s">
        <v>226</v>
      </c>
      <c r="C41" s="167">
        <v>44908</v>
      </c>
      <c r="D41" s="167">
        <v>43282</v>
      </c>
      <c r="E41" s="167">
        <v>44804</v>
      </c>
      <c r="F41" s="164">
        <v>2552502</v>
      </c>
      <c r="G41" s="164">
        <v>0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64">
        <v>30000</v>
      </c>
      <c r="T41" s="164">
        <v>2500000</v>
      </c>
      <c r="U41" s="164">
        <v>0</v>
      </c>
      <c r="V41" s="164">
        <v>0</v>
      </c>
      <c r="W41" s="164">
        <v>22502</v>
      </c>
      <c r="X41" s="155">
        <f t="shared" si="0"/>
        <v>0</v>
      </c>
      <c r="Y41" s="164">
        <v>0</v>
      </c>
      <c r="Z41" s="164">
        <v>0</v>
      </c>
      <c r="AA41" s="157">
        <f t="shared" si="1"/>
        <v>0</v>
      </c>
      <c r="AB41" s="155">
        <f t="shared" si="2"/>
        <v>2552502</v>
      </c>
      <c r="AC41" s="167" t="s">
        <v>19</v>
      </c>
      <c r="AD41" s="168">
        <v>8208</v>
      </c>
      <c r="AE41" s="167" t="s">
        <v>106</v>
      </c>
      <c r="AF41" s="168">
        <v>2</v>
      </c>
      <c r="AG41" s="170" t="s">
        <v>71</v>
      </c>
      <c r="AH41" s="170" t="s">
        <v>61</v>
      </c>
      <c r="AI41" s="167" t="s">
        <v>60</v>
      </c>
      <c r="AJ41" s="167"/>
      <c r="AK41" s="170"/>
      <c r="AL41" s="164">
        <v>0</v>
      </c>
      <c r="AM41" s="164">
        <v>0</v>
      </c>
      <c r="AN41" s="164">
        <v>0</v>
      </c>
      <c r="AO41" s="164">
        <v>0</v>
      </c>
      <c r="AP41" s="164">
        <v>0</v>
      </c>
      <c r="AQ41" s="164">
        <v>0</v>
      </c>
      <c r="AR41" s="164">
        <v>0</v>
      </c>
      <c r="AS41" s="164">
        <v>0</v>
      </c>
      <c r="AT41" s="203">
        <f t="shared" si="3"/>
        <v>0</v>
      </c>
      <c r="AU41" s="203">
        <f t="shared" si="4"/>
        <v>0</v>
      </c>
      <c r="AV41" s="203">
        <f t="shared" si="5"/>
        <v>30000</v>
      </c>
    </row>
    <row r="42" spans="1:48" s="163" customFormat="1" x14ac:dyDescent="0.2">
      <c r="A42" s="165">
        <v>901223046</v>
      </c>
      <c r="B42" s="166" t="s">
        <v>227</v>
      </c>
      <c r="C42" s="167">
        <v>44909</v>
      </c>
      <c r="D42" s="167">
        <v>44743</v>
      </c>
      <c r="E42" s="167">
        <v>44895</v>
      </c>
      <c r="F42" s="164">
        <v>3006293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2925347</v>
      </c>
      <c r="T42" s="164">
        <v>0</v>
      </c>
      <c r="U42" s="164">
        <v>0</v>
      </c>
      <c r="V42" s="164">
        <v>0</v>
      </c>
      <c r="W42" s="164">
        <v>80946</v>
      </c>
      <c r="X42" s="155">
        <f t="shared" si="0"/>
        <v>0</v>
      </c>
      <c r="Y42" s="164">
        <v>0</v>
      </c>
      <c r="Z42" s="164">
        <v>0</v>
      </c>
      <c r="AA42" s="157">
        <f t="shared" si="1"/>
        <v>0</v>
      </c>
      <c r="AB42" s="155">
        <f t="shared" si="2"/>
        <v>3006293</v>
      </c>
      <c r="AC42" s="167" t="s">
        <v>19</v>
      </c>
      <c r="AD42" s="168">
        <v>8223</v>
      </c>
      <c r="AE42" s="167" t="s">
        <v>106</v>
      </c>
      <c r="AF42" s="168">
        <v>2</v>
      </c>
      <c r="AG42" s="167" t="s">
        <v>71</v>
      </c>
      <c r="AH42" s="167" t="s">
        <v>25</v>
      </c>
      <c r="AI42" s="167" t="s">
        <v>60</v>
      </c>
      <c r="AJ42" s="167"/>
      <c r="AK42" s="167"/>
      <c r="AL42" s="164">
        <v>0</v>
      </c>
      <c r="AM42" s="164">
        <v>0</v>
      </c>
      <c r="AN42" s="164">
        <v>0</v>
      </c>
      <c r="AO42" s="164">
        <v>0</v>
      </c>
      <c r="AP42" s="164">
        <v>0</v>
      </c>
      <c r="AQ42" s="164">
        <v>0</v>
      </c>
      <c r="AR42" s="164">
        <v>0</v>
      </c>
      <c r="AS42" s="164">
        <v>0</v>
      </c>
      <c r="AT42" s="203">
        <f t="shared" si="3"/>
        <v>0</v>
      </c>
      <c r="AU42" s="203">
        <f t="shared" si="4"/>
        <v>0</v>
      </c>
      <c r="AV42" s="203">
        <f t="shared" si="5"/>
        <v>2925347</v>
      </c>
    </row>
    <row r="43" spans="1:48" s="163" customFormat="1" x14ac:dyDescent="0.2">
      <c r="A43" s="172">
        <v>900319336</v>
      </c>
      <c r="B43" s="173" t="s">
        <v>228</v>
      </c>
      <c r="C43" s="167">
        <v>44909</v>
      </c>
      <c r="D43" s="167">
        <v>44440</v>
      </c>
      <c r="E43" s="167">
        <v>44895</v>
      </c>
      <c r="F43" s="164">
        <v>356589045</v>
      </c>
      <c r="G43" s="164">
        <v>0</v>
      </c>
      <c r="H43" s="164">
        <v>0</v>
      </c>
      <c r="I43" s="164">
        <v>0</v>
      </c>
      <c r="J43" s="164">
        <v>15413727</v>
      </c>
      <c r="K43" s="164">
        <v>0</v>
      </c>
      <c r="L43" s="164">
        <v>0</v>
      </c>
      <c r="M43" s="164">
        <v>1358264</v>
      </c>
      <c r="N43" s="164">
        <v>0</v>
      </c>
      <c r="O43" s="164">
        <v>0</v>
      </c>
      <c r="P43" s="164">
        <v>0</v>
      </c>
      <c r="Q43" s="164">
        <v>123778380</v>
      </c>
      <c r="R43" s="164">
        <v>0</v>
      </c>
      <c r="S43" s="164">
        <v>22667312</v>
      </c>
      <c r="T43" s="164">
        <v>6186400</v>
      </c>
      <c r="U43" s="164">
        <v>0</v>
      </c>
      <c r="V43" s="164">
        <v>57434911</v>
      </c>
      <c r="W43" s="164">
        <v>129750051</v>
      </c>
      <c r="X43" s="155">
        <f t="shared" si="0"/>
        <v>0</v>
      </c>
      <c r="Y43" s="164">
        <v>0</v>
      </c>
      <c r="Z43" s="164">
        <v>0</v>
      </c>
      <c r="AA43" s="157">
        <f t="shared" si="1"/>
        <v>0</v>
      </c>
      <c r="AB43" s="155">
        <f t="shared" si="2"/>
        <v>356589045</v>
      </c>
      <c r="AC43" s="167" t="s">
        <v>19</v>
      </c>
      <c r="AD43" s="168">
        <v>8227</v>
      </c>
      <c r="AE43" s="167" t="s">
        <v>106</v>
      </c>
      <c r="AF43" s="168">
        <v>2</v>
      </c>
      <c r="AG43" s="170" t="s">
        <v>71</v>
      </c>
      <c r="AH43" s="170" t="s">
        <v>25</v>
      </c>
      <c r="AI43" s="167" t="s">
        <v>60</v>
      </c>
      <c r="AJ43" s="167"/>
      <c r="AK43" s="170"/>
      <c r="AL43" s="164">
        <v>0</v>
      </c>
      <c r="AM43" s="164">
        <v>0</v>
      </c>
      <c r="AN43" s="164">
        <v>0</v>
      </c>
      <c r="AO43" s="164">
        <v>0</v>
      </c>
      <c r="AP43" s="164">
        <v>0</v>
      </c>
      <c r="AQ43" s="164">
        <v>0</v>
      </c>
      <c r="AR43" s="164">
        <v>15883125</v>
      </c>
      <c r="AS43" s="164">
        <v>198550</v>
      </c>
      <c r="AT43" s="203">
        <f t="shared" si="3"/>
        <v>139192107</v>
      </c>
      <c r="AU43" s="203">
        <f t="shared" si="4"/>
        <v>1358264</v>
      </c>
      <c r="AV43" s="203">
        <f t="shared" si="5"/>
        <v>22667312</v>
      </c>
    </row>
    <row r="44" spans="1:48" s="163" customFormat="1" x14ac:dyDescent="0.2">
      <c r="A44" s="165">
        <v>900457796</v>
      </c>
      <c r="B44" s="166" t="s">
        <v>229</v>
      </c>
      <c r="C44" s="167">
        <v>44910</v>
      </c>
      <c r="D44" s="167">
        <v>44593</v>
      </c>
      <c r="E44" s="167">
        <v>44865</v>
      </c>
      <c r="F44" s="164">
        <v>20944600</v>
      </c>
      <c r="G44" s="164">
        <v>0</v>
      </c>
      <c r="H44" s="164">
        <v>0</v>
      </c>
      <c r="I44" s="164">
        <v>0</v>
      </c>
      <c r="J44" s="164">
        <v>2298760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3256000</v>
      </c>
      <c r="R44" s="164">
        <v>0</v>
      </c>
      <c r="S44" s="164">
        <v>211600</v>
      </c>
      <c r="T44" s="164">
        <v>2538000</v>
      </c>
      <c r="U44" s="164">
        <v>0</v>
      </c>
      <c r="V44" s="164">
        <v>0</v>
      </c>
      <c r="W44" s="164">
        <v>12640240</v>
      </c>
      <c r="X44" s="155">
        <f t="shared" si="0"/>
        <v>0</v>
      </c>
      <c r="Y44" s="164">
        <v>0</v>
      </c>
      <c r="Z44" s="164">
        <v>0</v>
      </c>
      <c r="AA44" s="157">
        <f t="shared" si="1"/>
        <v>0</v>
      </c>
      <c r="AB44" s="155">
        <f t="shared" si="2"/>
        <v>20944600</v>
      </c>
      <c r="AC44" s="167" t="s">
        <v>19</v>
      </c>
      <c r="AD44" s="168">
        <v>8250</v>
      </c>
      <c r="AE44" s="167" t="s">
        <v>106</v>
      </c>
      <c r="AF44" s="168">
        <v>2</v>
      </c>
      <c r="AG44" s="167" t="s">
        <v>71</v>
      </c>
      <c r="AH44" s="170" t="s">
        <v>25</v>
      </c>
      <c r="AI44" s="167" t="s">
        <v>60</v>
      </c>
      <c r="AJ44" s="167"/>
      <c r="AK44" s="170"/>
      <c r="AL44" s="164">
        <v>0</v>
      </c>
      <c r="AM44" s="164">
        <v>0</v>
      </c>
      <c r="AN44" s="164">
        <v>0</v>
      </c>
      <c r="AO44" s="164">
        <v>0</v>
      </c>
      <c r="AP44" s="164">
        <v>0</v>
      </c>
      <c r="AQ44" s="164">
        <v>0</v>
      </c>
      <c r="AR44" s="164">
        <v>0</v>
      </c>
      <c r="AS44" s="164">
        <v>2298760</v>
      </c>
      <c r="AT44" s="203">
        <f t="shared" si="3"/>
        <v>5554760</v>
      </c>
      <c r="AU44" s="203">
        <f t="shared" si="4"/>
        <v>0</v>
      </c>
      <c r="AV44" s="203">
        <f t="shared" si="5"/>
        <v>211600</v>
      </c>
    </row>
    <row r="45" spans="1:48" s="163" customFormat="1" x14ac:dyDescent="0.2">
      <c r="A45" s="165">
        <v>900145767</v>
      </c>
      <c r="B45" s="166" t="s">
        <v>230</v>
      </c>
      <c r="C45" s="167">
        <v>44911</v>
      </c>
      <c r="D45" s="167">
        <v>41852</v>
      </c>
      <c r="E45" s="167">
        <v>44895</v>
      </c>
      <c r="F45" s="164">
        <v>25807878</v>
      </c>
      <c r="G45" s="164">
        <v>0</v>
      </c>
      <c r="H45" s="164">
        <v>0</v>
      </c>
      <c r="I45" s="164">
        <v>0</v>
      </c>
      <c r="J45" s="164">
        <v>555685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164">
        <v>0</v>
      </c>
      <c r="R45" s="164">
        <v>0</v>
      </c>
      <c r="S45" s="164">
        <v>1937003</v>
      </c>
      <c r="T45" s="164">
        <v>1817900</v>
      </c>
      <c r="U45" s="164">
        <v>0</v>
      </c>
      <c r="V45" s="164">
        <v>17781917</v>
      </c>
      <c r="W45" s="164">
        <v>3715373</v>
      </c>
      <c r="X45" s="155">
        <f t="shared" si="0"/>
        <v>0</v>
      </c>
      <c r="Y45" s="164">
        <v>0</v>
      </c>
      <c r="Z45" s="164">
        <v>0</v>
      </c>
      <c r="AA45" s="157">
        <f t="shared" si="1"/>
        <v>0</v>
      </c>
      <c r="AB45" s="155">
        <f t="shared" si="2"/>
        <v>25807878</v>
      </c>
      <c r="AC45" s="167" t="s">
        <v>56</v>
      </c>
      <c r="AD45" s="168">
        <v>8290</v>
      </c>
      <c r="AE45" s="167" t="s">
        <v>106</v>
      </c>
      <c r="AF45" s="168">
        <v>2</v>
      </c>
      <c r="AG45" s="170" t="s">
        <v>71</v>
      </c>
      <c r="AH45" s="170" t="s">
        <v>25</v>
      </c>
      <c r="AI45" s="167" t="s">
        <v>60</v>
      </c>
      <c r="AJ45" s="167"/>
      <c r="AK45" s="170"/>
      <c r="AL45" s="164">
        <v>0</v>
      </c>
      <c r="AM45" s="164">
        <v>0</v>
      </c>
      <c r="AN45" s="164">
        <v>0</v>
      </c>
      <c r="AO45" s="164">
        <v>0</v>
      </c>
      <c r="AP45" s="164">
        <v>0</v>
      </c>
      <c r="AQ45" s="164">
        <v>0</v>
      </c>
      <c r="AR45" s="164">
        <v>555865</v>
      </c>
      <c r="AS45" s="164">
        <v>0</v>
      </c>
      <c r="AT45" s="203">
        <f t="shared" si="3"/>
        <v>555685</v>
      </c>
      <c r="AU45" s="203">
        <f t="shared" si="4"/>
        <v>0</v>
      </c>
      <c r="AV45" s="203">
        <f t="shared" si="5"/>
        <v>1937003</v>
      </c>
    </row>
    <row r="46" spans="1:48" s="163" customFormat="1" x14ac:dyDescent="0.2">
      <c r="A46" s="169">
        <v>813011465</v>
      </c>
      <c r="B46" s="174" t="s">
        <v>231</v>
      </c>
      <c r="C46" s="167">
        <v>44922</v>
      </c>
      <c r="D46" s="167">
        <v>44228</v>
      </c>
      <c r="E46" s="167">
        <v>44895</v>
      </c>
      <c r="F46" s="164">
        <v>6227196</v>
      </c>
      <c r="G46" s="164">
        <v>0</v>
      </c>
      <c r="H46" s="164">
        <v>0</v>
      </c>
      <c r="I46" s="164">
        <v>0</v>
      </c>
      <c r="J46" s="164">
        <v>63247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4">
        <v>0</v>
      </c>
      <c r="Q46" s="164">
        <v>173000</v>
      </c>
      <c r="R46" s="164">
        <v>0</v>
      </c>
      <c r="S46" s="164">
        <v>512744</v>
      </c>
      <c r="T46" s="164">
        <v>2511450</v>
      </c>
      <c r="U46" s="164">
        <v>0</v>
      </c>
      <c r="V46" s="164">
        <v>40200</v>
      </c>
      <c r="W46" s="164">
        <v>2926555</v>
      </c>
      <c r="X46" s="155">
        <f t="shared" si="0"/>
        <v>0</v>
      </c>
      <c r="Y46" s="164">
        <v>0</v>
      </c>
      <c r="Z46" s="164">
        <v>0</v>
      </c>
      <c r="AA46" s="157">
        <f t="shared" si="1"/>
        <v>0</v>
      </c>
      <c r="AB46" s="155">
        <f t="shared" si="2"/>
        <v>6227196</v>
      </c>
      <c r="AC46" s="167" t="s">
        <v>56</v>
      </c>
      <c r="AD46" s="168">
        <v>8437</v>
      </c>
      <c r="AE46" s="167" t="s">
        <v>106</v>
      </c>
      <c r="AF46" s="168">
        <v>2</v>
      </c>
      <c r="AG46" s="167" t="s">
        <v>71</v>
      </c>
      <c r="AH46" s="170"/>
      <c r="AI46" s="167" t="s">
        <v>60</v>
      </c>
      <c r="AJ46" s="167"/>
      <c r="AK46" s="170"/>
      <c r="AL46" s="164">
        <v>0</v>
      </c>
      <c r="AM46" s="164">
        <v>0</v>
      </c>
      <c r="AN46" s="164">
        <v>0</v>
      </c>
      <c r="AO46" s="164">
        <v>0</v>
      </c>
      <c r="AP46" s="164">
        <v>0</v>
      </c>
      <c r="AQ46" s="164">
        <v>0</v>
      </c>
      <c r="AR46" s="164">
        <v>49747</v>
      </c>
      <c r="AS46" s="164">
        <v>13500</v>
      </c>
      <c r="AT46" s="203">
        <f t="shared" si="3"/>
        <v>236247</v>
      </c>
      <c r="AU46" s="203">
        <f t="shared" si="4"/>
        <v>0</v>
      </c>
      <c r="AV46" s="203">
        <f t="shared" si="5"/>
        <v>512744</v>
      </c>
    </row>
    <row r="47" spans="1:48" s="163" customFormat="1" x14ac:dyDescent="0.2">
      <c r="A47" s="172">
        <v>900597845</v>
      </c>
      <c r="B47" s="173" t="s">
        <v>232</v>
      </c>
      <c r="C47" s="167">
        <v>44916</v>
      </c>
      <c r="D47" s="167">
        <v>44440</v>
      </c>
      <c r="E47" s="167">
        <v>44895</v>
      </c>
      <c r="F47" s="164">
        <v>225513945</v>
      </c>
      <c r="G47" s="164">
        <v>0</v>
      </c>
      <c r="H47" s="164">
        <v>0</v>
      </c>
      <c r="I47" s="164">
        <v>0</v>
      </c>
      <c r="J47" s="164">
        <v>22243811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53128140</v>
      </c>
      <c r="R47" s="164">
        <v>0</v>
      </c>
      <c r="S47" s="164">
        <v>48619194</v>
      </c>
      <c r="T47" s="164">
        <v>97494934</v>
      </c>
      <c r="U47" s="164">
        <v>0</v>
      </c>
      <c r="V47" s="164">
        <v>0</v>
      </c>
      <c r="W47" s="164">
        <v>4027866</v>
      </c>
      <c r="X47" s="155">
        <f t="shared" si="0"/>
        <v>0</v>
      </c>
      <c r="Y47" s="164">
        <v>5922900</v>
      </c>
      <c r="Z47" s="164">
        <v>0</v>
      </c>
      <c r="AA47" s="157">
        <f t="shared" si="1"/>
        <v>5922900</v>
      </c>
      <c r="AB47" s="155">
        <f t="shared" si="2"/>
        <v>219591045</v>
      </c>
      <c r="AC47" s="167" t="s">
        <v>19</v>
      </c>
      <c r="AD47" s="168">
        <v>8362</v>
      </c>
      <c r="AE47" s="167" t="s">
        <v>106</v>
      </c>
      <c r="AF47" s="168">
        <v>2</v>
      </c>
      <c r="AG47" s="170" t="s">
        <v>71</v>
      </c>
      <c r="AH47" s="170" t="s">
        <v>25</v>
      </c>
      <c r="AI47" s="167" t="s">
        <v>60</v>
      </c>
      <c r="AJ47" s="167">
        <v>44196</v>
      </c>
      <c r="AK47" s="170"/>
      <c r="AL47" s="164">
        <v>0</v>
      </c>
      <c r="AM47" s="164">
        <v>0</v>
      </c>
      <c r="AN47" s="164">
        <v>0</v>
      </c>
      <c r="AO47" s="164">
        <v>0</v>
      </c>
      <c r="AP47" s="164">
        <v>0</v>
      </c>
      <c r="AQ47" s="164">
        <v>0</v>
      </c>
      <c r="AR47" s="164">
        <v>250975</v>
      </c>
      <c r="AS47" s="164">
        <v>22364654</v>
      </c>
      <c r="AT47" s="203">
        <f t="shared" si="3"/>
        <v>75371951</v>
      </c>
      <c r="AU47" s="203">
        <f t="shared" si="4"/>
        <v>0</v>
      </c>
      <c r="AV47" s="203">
        <f t="shared" si="5"/>
        <v>48619194</v>
      </c>
    </row>
    <row r="48" spans="1:48" s="163" customFormat="1" x14ac:dyDescent="0.2">
      <c r="A48" s="172">
        <v>900626481</v>
      </c>
      <c r="B48" s="173" t="s">
        <v>233</v>
      </c>
      <c r="C48" s="167">
        <v>44921</v>
      </c>
      <c r="D48" s="167">
        <v>44835</v>
      </c>
      <c r="E48" s="167">
        <v>44895</v>
      </c>
      <c r="F48" s="164">
        <v>56069900</v>
      </c>
      <c r="G48" s="164">
        <v>0</v>
      </c>
      <c r="H48" s="164">
        <v>0</v>
      </c>
      <c r="I48" s="164">
        <v>0</v>
      </c>
      <c r="J48" s="164">
        <v>54245770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>
        <v>512766</v>
      </c>
      <c r="R48" s="164">
        <v>0</v>
      </c>
      <c r="S48" s="164">
        <v>133609</v>
      </c>
      <c r="T48" s="164">
        <v>16300</v>
      </c>
      <c r="U48" s="164">
        <v>0</v>
      </c>
      <c r="V48" s="164">
        <v>0</v>
      </c>
      <c r="W48" s="164">
        <v>1161455</v>
      </c>
      <c r="X48" s="155">
        <f t="shared" si="0"/>
        <v>0</v>
      </c>
      <c r="Y48" s="164">
        <v>0</v>
      </c>
      <c r="Z48" s="164">
        <v>0</v>
      </c>
      <c r="AA48" s="157">
        <f t="shared" si="1"/>
        <v>0</v>
      </c>
      <c r="AB48" s="155">
        <f t="shared" si="2"/>
        <v>56069900</v>
      </c>
      <c r="AC48" s="167" t="s">
        <v>19</v>
      </c>
      <c r="AD48" s="168">
        <v>8418</v>
      </c>
      <c r="AE48" s="167" t="s">
        <v>106</v>
      </c>
      <c r="AF48" s="168">
        <v>2</v>
      </c>
      <c r="AG48" s="170" t="s">
        <v>71</v>
      </c>
      <c r="AH48" s="170" t="s">
        <v>25</v>
      </c>
      <c r="AI48" s="167" t="s">
        <v>60</v>
      </c>
      <c r="AJ48" s="167"/>
      <c r="AK48" s="170"/>
      <c r="AL48" s="164">
        <v>0</v>
      </c>
      <c r="AM48" s="164">
        <v>0</v>
      </c>
      <c r="AN48" s="164">
        <v>0</v>
      </c>
      <c r="AO48" s="164">
        <v>0</v>
      </c>
      <c r="AP48" s="164">
        <v>0</v>
      </c>
      <c r="AQ48" s="164">
        <v>0</v>
      </c>
      <c r="AR48" s="164">
        <v>54344928</v>
      </c>
      <c r="AS48" s="164">
        <v>0</v>
      </c>
      <c r="AT48" s="203">
        <f t="shared" si="3"/>
        <v>54758536</v>
      </c>
      <c r="AU48" s="203">
        <f t="shared" si="4"/>
        <v>0</v>
      </c>
      <c r="AV48" s="203">
        <f t="shared" si="5"/>
        <v>133609</v>
      </c>
    </row>
    <row r="49" spans="1:48" s="163" customFormat="1" x14ac:dyDescent="0.2">
      <c r="A49" s="165">
        <v>860006656</v>
      </c>
      <c r="B49" s="166" t="s">
        <v>234</v>
      </c>
      <c r="C49" s="167">
        <v>44924</v>
      </c>
      <c r="D49" s="167">
        <v>42036</v>
      </c>
      <c r="E49" s="167">
        <v>44895</v>
      </c>
      <c r="F49" s="164">
        <v>22793876711</v>
      </c>
      <c r="G49" s="164">
        <v>156139267</v>
      </c>
      <c r="H49" s="164">
        <v>0</v>
      </c>
      <c r="I49" s="164">
        <v>0</v>
      </c>
      <c r="J49" s="164">
        <v>8796096644</v>
      </c>
      <c r="K49" s="164">
        <v>16037614</v>
      </c>
      <c r="L49" s="164">
        <v>2369749862</v>
      </c>
      <c r="M49" s="164">
        <v>2103722233</v>
      </c>
      <c r="N49" s="164">
        <v>160819226</v>
      </c>
      <c r="O49" s="164">
        <v>0</v>
      </c>
      <c r="P49" s="164">
        <v>0</v>
      </c>
      <c r="Q49" s="164">
        <v>1849131905</v>
      </c>
      <c r="R49" s="164">
        <v>0</v>
      </c>
      <c r="S49" s="164">
        <v>2061936409</v>
      </c>
      <c r="T49" s="164">
        <v>163097491</v>
      </c>
      <c r="U49" s="164">
        <v>2392528</v>
      </c>
      <c r="V49" s="164">
        <v>292961333</v>
      </c>
      <c r="W49" s="164">
        <v>4821792199</v>
      </c>
      <c r="X49" s="155">
        <f t="shared" si="0"/>
        <v>0</v>
      </c>
      <c r="Y49" s="164">
        <v>342228130</v>
      </c>
      <c r="Z49" s="164">
        <v>1455340245</v>
      </c>
      <c r="AA49" s="157">
        <f t="shared" si="1"/>
        <v>1797568375</v>
      </c>
      <c r="AB49" s="155">
        <f t="shared" si="2"/>
        <v>20996308336</v>
      </c>
      <c r="AC49" s="167" t="s">
        <v>55</v>
      </c>
      <c r="AD49" s="168">
        <v>8456</v>
      </c>
      <c r="AE49" s="167" t="s">
        <v>106</v>
      </c>
      <c r="AF49" s="168">
        <v>2</v>
      </c>
      <c r="AG49" s="170" t="s">
        <v>71</v>
      </c>
      <c r="AH49" s="170" t="s">
        <v>25</v>
      </c>
      <c r="AI49" s="167" t="s">
        <v>60</v>
      </c>
      <c r="AJ49" s="167">
        <v>42004</v>
      </c>
      <c r="AK49" s="170"/>
      <c r="AL49" s="164">
        <v>0</v>
      </c>
      <c r="AM49" s="164">
        <v>0</v>
      </c>
      <c r="AN49" s="164">
        <v>0</v>
      </c>
      <c r="AO49" s="164">
        <v>0</v>
      </c>
      <c r="AP49" s="164">
        <v>0</v>
      </c>
      <c r="AQ49" s="164">
        <v>0</v>
      </c>
      <c r="AR49" s="164">
        <v>0</v>
      </c>
      <c r="AS49" s="164">
        <v>0</v>
      </c>
      <c r="AT49" s="203">
        <f t="shared" si="3"/>
        <v>10801367816</v>
      </c>
      <c r="AU49" s="203">
        <f t="shared" si="4"/>
        <v>4650328935</v>
      </c>
      <c r="AV49" s="203">
        <f t="shared" si="5"/>
        <v>2061936409</v>
      </c>
    </row>
    <row r="50" spans="1:48" s="163" customFormat="1" x14ac:dyDescent="0.2">
      <c r="A50" s="172">
        <v>900500653</v>
      </c>
      <c r="B50" s="173" t="s">
        <v>235</v>
      </c>
      <c r="C50" s="167">
        <v>44925</v>
      </c>
      <c r="D50" s="167">
        <v>43556</v>
      </c>
      <c r="E50" s="167">
        <v>44895</v>
      </c>
      <c r="F50" s="164">
        <v>105801000</v>
      </c>
      <c r="G50" s="164">
        <v>0</v>
      </c>
      <c r="H50" s="164">
        <v>0</v>
      </c>
      <c r="I50" s="164">
        <v>0</v>
      </c>
      <c r="J50" s="164">
        <v>29204980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10000000</v>
      </c>
      <c r="R50" s="164">
        <v>0</v>
      </c>
      <c r="S50" s="164">
        <v>0</v>
      </c>
      <c r="T50" s="164">
        <v>8000000</v>
      </c>
      <c r="U50" s="164">
        <v>24000000</v>
      </c>
      <c r="V50" s="164">
        <v>4000000</v>
      </c>
      <c r="W50" s="164">
        <v>30596020</v>
      </c>
      <c r="X50" s="155">
        <f t="shared" si="0"/>
        <v>0</v>
      </c>
      <c r="Y50" s="164">
        <v>0</v>
      </c>
      <c r="Z50" s="164">
        <v>0</v>
      </c>
      <c r="AA50" s="157">
        <f t="shared" si="1"/>
        <v>0</v>
      </c>
      <c r="AB50" s="155">
        <f t="shared" si="2"/>
        <v>105801000</v>
      </c>
      <c r="AC50" s="167" t="s">
        <v>19</v>
      </c>
      <c r="AD50" s="168">
        <v>8472</v>
      </c>
      <c r="AE50" s="167" t="s">
        <v>106</v>
      </c>
      <c r="AF50" s="168">
        <v>2</v>
      </c>
      <c r="AG50" s="170" t="s">
        <v>71</v>
      </c>
      <c r="AH50" s="170" t="s">
        <v>25</v>
      </c>
      <c r="AI50" s="167" t="s">
        <v>60</v>
      </c>
      <c r="AJ50" s="167">
        <v>44196</v>
      </c>
      <c r="AK50" s="170"/>
      <c r="AL50" s="164">
        <v>0</v>
      </c>
      <c r="AM50" s="164">
        <v>0</v>
      </c>
      <c r="AN50" s="164">
        <v>0</v>
      </c>
      <c r="AO50" s="164">
        <v>0</v>
      </c>
      <c r="AP50" s="164">
        <v>0</v>
      </c>
      <c r="AQ50" s="164">
        <v>0</v>
      </c>
      <c r="AR50" s="164">
        <v>29204980</v>
      </c>
      <c r="AS50" s="164">
        <v>0</v>
      </c>
      <c r="AT50" s="203">
        <f t="shared" si="3"/>
        <v>39204980</v>
      </c>
      <c r="AU50" s="203">
        <f t="shared" si="4"/>
        <v>0</v>
      </c>
      <c r="AV50" s="203">
        <f t="shared" si="5"/>
        <v>0</v>
      </c>
    </row>
    <row r="51" spans="1:48" s="163" customFormat="1" x14ac:dyDescent="0.2">
      <c r="A51" s="172">
        <v>800249700</v>
      </c>
      <c r="B51" s="173" t="s">
        <v>236</v>
      </c>
      <c r="C51" s="167">
        <v>44925</v>
      </c>
      <c r="D51" s="167">
        <v>44197</v>
      </c>
      <c r="E51" s="167">
        <v>44895</v>
      </c>
      <c r="F51" s="164">
        <v>313934395</v>
      </c>
      <c r="G51" s="164">
        <v>0</v>
      </c>
      <c r="H51" s="164">
        <v>0</v>
      </c>
      <c r="I51" s="164">
        <v>0</v>
      </c>
      <c r="J51" s="164">
        <v>50718439</v>
      </c>
      <c r="K51" s="164">
        <v>0</v>
      </c>
      <c r="L51" s="164">
        <v>0</v>
      </c>
      <c r="M51" s="164">
        <v>0</v>
      </c>
      <c r="N51" s="164">
        <v>0</v>
      </c>
      <c r="O51" s="164">
        <v>0</v>
      </c>
      <c r="P51" s="164">
        <v>0</v>
      </c>
      <c r="Q51" s="164">
        <v>8970416</v>
      </c>
      <c r="R51" s="164">
        <v>0</v>
      </c>
      <c r="S51" s="164">
        <v>119242</v>
      </c>
      <c r="T51" s="164">
        <v>4810477</v>
      </c>
      <c r="U51" s="164">
        <v>0</v>
      </c>
      <c r="V51" s="164">
        <v>54233715</v>
      </c>
      <c r="W51" s="164">
        <v>195082106</v>
      </c>
      <c r="X51" s="155">
        <f t="shared" si="0"/>
        <v>0</v>
      </c>
      <c r="Y51" s="164">
        <v>0</v>
      </c>
      <c r="Z51" s="164">
        <v>0</v>
      </c>
      <c r="AA51" s="157">
        <f t="shared" si="1"/>
        <v>0</v>
      </c>
      <c r="AB51" s="155">
        <f t="shared" si="2"/>
        <v>313934395</v>
      </c>
      <c r="AC51" s="167" t="s">
        <v>59</v>
      </c>
      <c r="AD51" s="168">
        <v>8479</v>
      </c>
      <c r="AE51" s="167" t="s">
        <v>106</v>
      </c>
      <c r="AF51" s="168">
        <v>2</v>
      </c>
      <c r="AG51" s="170" t="s">
        <v>71</v>
      </c>
      <c r="AH51" s="170" t="s">
        <v>25</v>
      </c>
      <c r="AI51" s="167" t="s">
        <v>60</v>
      </c>
      <c r="AJ51" s="167">
        <v>44196</v>
      </c>
      <c r="AK51" s="170"/>
      <c r="AL51" s="164">
        <v>0</v>
      </c>
      <c r="AM51" s="164">
        <v>0</v>
      </c>
      <c r="AN51" s="164">
        <v>0</v>
      </c>
      <c r="AO51" s="164">
        <v>0</v>
      </c>
      <c r="AP51" s="164">
        <v>0</v>
      </c>
      <c r="AQ51" s="164">
        <v>0</v>
      </c>
      <c r="AR51" s="164">
        <v>119887045</v>
      </c>
      <c r="AS51" s="164">
        <v>245161</v>
      </c>
      <c r="AT51" s="203">
        <f t="shared" si="3"/>
        <v>59688855</v>
      </c>
      <c r="AU51" s="203">
        <f t="shared" si="4"/>
        <v>0</v>
      </c>
      <c r="AV51" s="203">
        <f t="shared" si="5"/>
        <v>119242</v>
      </c>
    </row>
    <row r="52" spans="1:48" s="163" customFormat="1" x14ac:dyDescent="0.2">
      <c r="A52" s="174">
        <v>800117564</v>
      </c>
      <c r="B52" s="174" t="s">
        <v>237</v>
      </c>
      <c r="C52" s="175">
        <v>44900</v>
      </c>
      <c r="D52" s="176">
        <v>43497</v>
      </c>
      <c r="E52" s="177">
        <v>44895</v>
      </c>
      <c r="F52" s="157">
        <v>1562061986</v>
      </c>
      <c r="G52" s="157">
        <v>1878049</v>
      </c>
      <c r="H52" s="157">
        <v>0</v>
      </c>
      <c r="I52" s="157">
        <v>0</v>
      </c>
      <c r="J52" s="158">
        <v>150001720</v>
      </c>
      <c r="K52" s="158">
        <v>0</v>
      </c>
      <c r="L52" s="158">
        <v>20502653</v>
      </c>
      <c r="M52" s="158">
        <v>1803189</v>
      </c>
      <c r="N52" s="158">
        <v>27059260</v>
      </c>
      <c r="O52" s="158">
        <v>0</v>
      </c>
      <c r="P52" s="158">
        <v>26279802</v>
      </c>
      <c r="Q52" s="157">
        <v>328770208</v>
      </c>
      <c r="R52" s="157">
        <v>0</v>
      </c>
      <c r="S52" s="157">
        <v>411861519</v>
      </c>
      <c r="T52" s="157">
        <v>150268344</v>
      </c>
      <c r="U52" s="157">
        <v>0</v>
      </c>
      <c r="V52" s="157">
        <v>446529924</v>
      </c>
      <c r="W52" s="157">
        <v>-2892682</v>
      </c>
      <c r="X52" s="155">
        <f t="shared" si="0"/>
        <v>0</v>
      </c>
      <c r="Y52" s="164">
        <v>0</v>
      </c>
      <c r="Z52" s="157">
        <v>6253430</v>
      </c>
      <c r="AA52" s="157">
        <f t="shared" si="1"/>
        <v>6253430</v>
      </c>
      <c r="AB52" s="155">
        <f t="shared" si="2"/>
        <v>1555808556</v>
      </c>
      <c r="AC52" s="167" t="s">
        <v>55</v>
      </c>
      <c r="AD52" s="174">
        <v>8103</v>
      </c>
      <c r="AE52" s="174" t="s">
        <v>62</v>
      </c>
      <c r="AF52" s="168">
        <v>2</v>
      </c>
      <c r="AG52" s="186" t="s">
        <v>71</v>
      </c>
      <c r="AH52" s="170" t="s">
        <v>25</v>
      </c>
      <c r="AI52" s="175"/>
      <c r="AJ52" s="175"/>
      <c r="AK52" s="174"/>
      <c r="AL52" s="174"/>
      <c r="AM52" s="174"/>
      <c r="AN52" s="174"/>
      <c r="AO52" s="174"/>
      <c r="AP52" s="174"/>
      <c r="AQ52" s="174"/>
      <c r="AR52" s="174"/>
      <c r="AS52" s="174"/>
    </row>
    <row r="53" spans="1:48" s="163" customFormat="1" x14ac:dyDescent="0.2">
      <c r="A53" s="174">
        <v>901352353</v>
      </c>
      <c r="B53" s="174" t="s">
        <v>122</v>
      </c>
      <c r="C53" s="175">
        <v>44907</v>
      </c>
      <c r="D53" s="176">
        <v>44378</v>
      </c>
      <c r="E53" s="177">
        <v>44895</v>
      </c>
      <c r="F53" s="157">
        <v>1422776566</v>
      </c>
      <c r="G53" s="157">
        <v>5684154</v>
      </c>
      <c r="H53" s="157">
        <v>0</v>
      </c>
      <c r="I53" s="157">
        <v>0</v>
      </c>
      <c r="J53" s="158">
        <v>530826434</v>
      </c>
      <c r="K53" s="158">
        <v>0</v>
      </c>
      <c r="L53" s="158">
        <v>0</v>
      </c>
      <c r="M53" s="158">
        <v>5509286</v>
      </c>
      <c r="N53" s="158">
        <v>3262860</v>
      </c>
      <c r="O53" s="158">
        <v>0</v>
      </c>
      <c r="P53" s="158">
        <v>0</v>
      </c>
      <c r="Q53" s="157">
        <v>451636958</v>
      </c>
      <c r="R53" s="157">
        <v>0</v>
      </c>
      <c r="S53" s="157">
        <v>383571540</v>
      </c>
      <c r="T53" s="157">
        <v>496500</v>
      </c>
      <c r="U53" s="157">
        <v>0</v>
      </c>
      <c r="V53" s="157">
        <v>0</v>
      </c>
      <c r="W53" s="157">
        <v>41788834</v>
      </c>
      <c r="X53" s="155">
        <f t="shared" si="0"/>
        <v>0</v>
      </c>
      <c r="Y53" s="164">
        <v>0</v>
      </c>
      <c r="Z53" s="157">
        <v>0</v>
      </c>
      <c r="AA53" s="157">
        <f t="shared" si="1"/>
        <v>0</v>
      </c>
      <c r="AB53" s="155">
        <f t="shared" si="2"/>
        <v>1422776566</v>
      </c>
      <c r="AC53" s="167" t="s">
        <v>19</v>
      </c>
      <c r="AD53" s="174">
        <v>8153</v>
      </c>
      <c r="AE53" s="174" t="s">
        <v>62</v>
      </c>
      <c r="AF53" s="168">
        <v>2</v>
      </c>
      <c r="AG53" s="186" t="s">
        <v>71</v>
      </c>
      <c r="AH53" s="170" t="s">
        <v>25</v>
      </c>
      <c r="AI53" s="175"/>
      <c r="AJ53" s="175"/>
      <c r="AK53" s="174"/>
      <c r="AL53" s="174"/>
      <c r="AM53" s="174"/>
      <c r="AN53" s="174"/>
      <c r="AO53" s="174"/>
      <c r="AP53" s="174"/>
      <c r="AQ53" s="174"/>
      <c r="AR53" s="174"/>
      <c r="AS53" s="174"/>
    </row>
    <row r="54" spans="1:48" s="163" customFormat="1" x14ac:dyDescent="0.2">
      <c r="A54" s="174">
        <v>901210289</v>
      </c>
      <c r="B54" s="174" t="s">
        <v>238</v>
      </c>
      <c r="C54" s="175">
        <v>44907</v>
      </c>
      <c r="D54" s="176">
        <v>44075</v>
      </c>
      <c r="E54" s="177">
        <v>44895</v>
      </c>
      <c r="F54" s="157">
        <v>602193921</v>
      </c>
      <c r="G54" s="157">
        <v>0</v>
      </c>
      <c r="H54" s="157">
        <v>0</v>
      </c>
      <c r="I54" s="157">
        <v>0</v>
      </c>
      <c r="J54" s="158">
        <v>124043533.56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7">
        <v>70487600</v>
      </c>
      <c r="R54" s="157">
        <v>0</v>
      </c>
      <c r="S54" s="157">
        <v>69706076</v>
      </c>
      <c r="T54" s="157">
        <v>87516095</v>
      </c>
      <c r="U54" s="157">
        <v>0</v>
      </c>
      <c r="V54" s="157">
        <v>47468978</v>
      </c>
      <c r="W54" s="157">
        <v>202971638.44</v>
      </c>
      <c r="X54" s="155">
        <f t="shared" si="0"/>
        <v>0</v>
      </c>
      <c r="Y54" s="164">
        <v>0</v>
      </c>
      <c r="Z54" s="157">
        <v>27084</v>
      </c>
      <c r="AA54" s="157">
        <f t="shared" si="1"/>
        <v>27084</v>
      </c>
      <c r="AB54" s="155">
        <f t="shared" si="2"/>
        <v>602166837</v>
      </c>
      <c r="AC54" s="167" t="s">
        <v>19</v>
      </c>
      <c r="AD54" s="174">
        <v>8180</v>
      </c>
      <c r="AE54" s="174" t="s">
        <v>62</v>
      </c>
      <c r="AF54" s="168">
        <v>2</v>
      </c>
      <c r="AG54" s="186" t="s">
        <v>71</v>
      </c>
      <c r="AH54" s="170" t="s">
        <v>25</v>
      </c>
      <c r="AI54" s="175"/>
      <c r="AJ54" s="175"/>
      <c r="AK54" s="174"/>
      <c r="AL54" s="174"/>
      <c r="AM54" s="174"/>
      <c r="AN54" s="174"/>
      <c r="AO54" s="174"/>
      <c r="AP54" s="174"/>
      <c r="AQ54" s="174"/>
      <c r="AR54" s="174"/>
      <c r="AS54" s="174"/>
    </row>
    <row r="55" spans="1:48" s="163" customFormat="1" x14ac:dyDescent="0.2">
      <c r="A55" s="174">
        <v>804003072</v>
      </c>
      <c r="B55" s="174" t="s">
        <v>239</v>
      </c>
      <c r="C55" s="175">
        <v>44907</v>
      </c>
      <c r="D55" s="176">
        <v>43862</v>
      </c>
      <c r="E55" s="177">
        <v>44895</v>
      </c>
      <c r="F55" s="157">
        <v>3400599.24</v>
      </c>
      <c r="G55" s="157">
        <v>0</v>
      </c>
      <c r="H55" s="157">
        <v>0</v>
      </c>
      <c r="I55" s="157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7">
        <v>0</v>
      </c>
      <c r="R55" s="157">
        <v>0</v>
      </c>
      <c r="S55" s="157">
        <v>3169398</v>
      </c>
      <c r="T55" s="157">
        <v>244131</v>
      </c>
      <c r="U55" s="157">
        <v>0</v>
      </c>
      <c r="V55" s="157">
        <v>0</v>
      </c>
      <c r="W55" s="157">
        <v>-12929.759999999776</v>
      </c>
      <c r="X55" s="155">
        <f t="shared" si="0"/>
        <v>0</v>
      </c>
      <c r="Y55" s="164">
        <v>0</v>
      </c>
      <c r="Z55" s="157"/>
      <c r="AA55" s="157">
        <f t="shared" si="1"/>
        <v>0</v>
      </c>
      <c r="AB55" s="155">
        <f t="shared" si="2"/>
        <v>3400599.24</v>
      </c>
      <c r="AC55" s="167" t="s">
        <v>56</v>
      </c>
      <c r="AD55" s="174">
        <v>8190</v>
      </c>
      <c r="AE55" s="174" t="s">
        <v>62</v>
      </c>
      <c r="AF55" s="168">
        <v>2</v>
      </c>
      <c r="AG55" s="186" t="s">
        <v>71</v>
      </c>
      <c r="AH55" s="170" t="s">
        <v>25</v>
      </c>
      <c r="AI55" s="175"/>
      <c r="AJ55" s="175"/>
      <c r="AK55" s="174"/>
      <c r="AL55" s="174"/>
      <c r="AM55" s="174"/>
      <c r="AN55" s="174"/>
      <c r="AO55" s="174"/>
      <c r="AP55" s="174"/>
      <c r="AQ55" s="174"/>
      <c r="AR55" s="174"/>
      <c r="AS55" s="174"/>
    </row>
    <row r="56" spans="1:48" s="163" customFormat="1" x14ac:dyDescent="0.2">
      <c r="A56" s="174">
        <v>813007875</v>
      </c>
      <c r="B56" s="174" t="s">
        <v>240</v>
      </c>
      <c r="C56" s="175">
        <v>44908</v>
      </c>
      <c r="D56" s="176">
        <v>42401</v>
      </c>
      <c r="E56" s="177">
        <v>44895</v>
      </c>
      <c r="F56" s="157">
        <v>56611175</v>
      </c>
      <c r="G56" s="157">
        <v>0</v>
      </c>
      <c r="H56" s="157">
        <v>0</v>
      </c>
      <c r="I56" s="157">
        <v>0</v>
      </c>
      <c r="J56" s="158">
        <v>2642341.48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7">
        <v>0</v>
      </c>
      <c r="R56" s="157">
        <v>0</v>
      </c>
      <c r="S56" s="157">
        <v>7656335</v>
      </c>
      <c r="T56" s="157">
        <v>5180738</v>
      </c>
      <c r="U56" s="157">
        <v>0</v>
      </c>
      <c r="V56" s="157">
        <v>16805384</v>
      </c>
      <c r="W56" s="157">
        <v>24326376.52</v>
      </c>
      <c r="X56" s="155">
        <f t="shared" si="0"/>
        <v>0</v>
      </c>
      <c r="Y56" s="164">
        <v>0</v>
      </c>
      <c r="Z56" s="157"/>
      <c r="AA56" s="157">
        <f t="shared" si="1"/>
        <v>0</v>
      </c>
      <c r="AB56" s="155">
        <f t="shared" si="2"/>
        <v>56611175</v>
      </c>
      <c r="AC56" s="167" t="s">
        <v>56</v>
      </c>
      <c r="AD56" s="174">
        <v>8195</v>
      </c>
      <c r="AE56" s="174" t="s">
        <v>62</v>
      </c>
      <c r="AF56" s="168">
        <v>2</v>
      </c>
      <c r="AG56" s="186" t="s">
        <v>71</v>
      </c>
      <c r="AH56" s="170" t="s">
        <v>25</v>
      </c>
      <c r="AI56" s="175"/>
      <c r="AJ56" s="175"/>
      <c r="AK56" s="174"/>
      <c r="AL56" s="174"/>
      <c r="AM56" s="174"/>
      <c r="AN56" s="174"/>
      <c r="AO56" s="174"/>
      <c r="AP56" s="174"/>
      <c r="AQ56" s="174"/>
      <c r="AR56" s="174"/>
      <c r="AS56" s="174"/>
    </row>
    <row r="57" spans="1:48" s="163" customFormat="1" x14ac:dyDescent="0.2">
      <c r="A57" s="174">
        <v>900481014</v>
      </c>
      <c r="B57" s="174" t="s">
        <v>241</v>
      </c>
      <c r="C57" s="175">
        <v>44908</v>
      </c>
      <c r="D57" s="176">
        <v>44743</v>
      </c>
      <c r="E57" s="177">
        <v>44895</v>
      </c>
      <c r="F57" s="157">
        <v>784913172.45000005</v>
      </c>
      <c r="G57" s="157">
        <v>0</v>
      </c>
      <c r="H57" s="157">
        <v>0</v>
      </c>
      <c r="I57" s="157">
        <v>0</v>
      </c>
      <c r="J57" s="158">
        <v>697897054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7">
        <v>0</v>
      </c>
      <c r="R57" s="157">
        <v>0</v>
      </c>
      <c r="S57" s="157">
        <v>5837095</v>
      </c>
      <c r="T57" s="157">
        <v>0</v>
      </c>
      <c r="U57" s="157">
        <v>0</v>
      </c>
      <c r="V57" s="157">
        <v>0</v>
      </c>
      <c r="W57" s="157">
        <v>81179023.450000048</v>
      </c>
      <c r="X57" s="155">
        <f t="shared" si="0"/>
        <v>0</v>
      </c>
      <c r="Y57" s="164">
        <v>0</v>
      </c>
      <c r="Z57" s="157">
        <v>0</v>
      </c>
      <c r="AA57" s="157">
        <f t="shared" si="1"/>
        <v>0</v>
      </c>
      <c r="AB57" s="155">
        <f t="shared" si="2"/>
        <v>784913172.45000005</v>
      </c>
      <c r="AC57" s="167" t="s">
        <v>41</v>
      </c>
      <c r="AD57" s="174">
        <v>8204</v>
      </c>
      <c r="AE57" s="174" t="s">
        <v>62</v>
      </c>
      <c r="AF57" s="168">
        <v>2</v>
      </c>
      <c r="AG57" s="186" t="s">
        <v>71</v>
      </c>
      <c r="AH57" s="170" t="s">
        <v>25</v>
      </c>
      <c r="AI57" s="175"/>
      <c r="AJ57" s="175">
        <v>43465</v>
      </c>
      <c r="AK57" s="174"/>
      <c r="AL57" s="174"/>
      <c r="AM57" s="174"/>
      <c r="AN57" s="174"/>
      <c r="AO57" s="174"/>
      <c r="AP57" s="174"/>
      <c r="AQ57" s="174"/>
      <c r="AR57" s="174"/>
      <c r="AS57" s="174"/>
    </row>
    <row r="58" spans="1:48" s="163" customFormat="1" x14ac:dyDescent="0.2">
      <c r="A58" s="174">
        <v>900008882</v>
      </c>
      <c r="B58" s="174" t="s">
        <v>242</v>
      </c>
      <c r="C58" s="175">
        <v>44909</v>
      </c>
      <c r="D58" s="176">
        <v>42248</v>
      </c>
      <c r="E58" s="177">
        <v>44895</v>
      </c>
      <c r="F58" s="157">
        <v>29769820</v>
      </c>
      <c r="G58" s="157">
        <v>0</v>
      </c>
      <c r="H58" s="157">
        <v>0</v>
      </c>
      <c r="I58" s="157">
        <v>0</v>
      </c>
      <c r="J58" s="158">
        <v>8181472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7">
        <v>927080</v>
      </c>
      <c r="R58" s="157">
        <v>0</v>
      </c>
      <c r="S58" s="157">
        <v>446706</v>
      </c>
      <c r="T58" s="157">
        <v>5033353</v>
      </c>
      <c r="U58" s="157">
        <v>0</v>
      </c>
      <c r="V58" s="157">
        <v>10798719</v>
      </c>
      <c r="W58" s="157">
        <v>4382490</v>
      </c>
      <c r="X58" s="155">
        <f t="shared" si="0"/>
        <v>0</v>
      </c>
      <c r="Y58" s="164">
        <v>0</v>
      </c>
      <c r="Z58" s="157">
        <v>0</v>
      </c>
      <c r="AA58" s="157">
        <f t="shared" si="1"/>
        <v>0</v>
      </c>
      <c r="AB58" s="155">
        <f t="shared" si="2"/>
        <v>29769820</v>
      </c>
      <c r="AC58" s="167" t="s">
        <v>19</v>
      </c>
      <c r="AD58" s="174">
        <v>8237</v>
      </c>
      <c r="AE58" s="174" t="s">
        <v>62</v>
      </c>
      <c r="AF58" s="168">
        <v>2</v>
      </c>
      <c r="AG58" s="186" t="s">
        <v>71</v>
      </c>
      <c r="AH58" s="170" t="s">
        <v>25</v>
      </c>
      <c r="AI58" s="175"/>
      <c r="AJ58" s="175">
        <v>42004</v>
      </c>
      <c r="AK58" s="174"/>
      <c r="AL58" s="174"/>
      <c r="AM58" s="174"/>
      <c r="AN58" s="174"/>
      <c r="AO58" s="174"/>
      <c r="AP58" s="174"/>
      <c r="AQ58" s="174"/>
      <c r="AR58" s="174"/>
      <c r="AS58" s="174"/>
    </row>
    <row r="59" spans="1:48" s="163" customFormat="1" x14ac:dyDescent="0.2">
      <c r="A59" s="174">
        <v>822001570</v>
      </c>
      <c r="B59" s="174" t="s">
        <v>121</v>
      </c>
      <c r="C59" s="175">
        <v>44910</v>
      </c>
      <c r="D59" s="176">
        <v>44256</v>
      </c>
      <c r="E59" s="177">
        <v>44895</v>
      </c>
      <c r="F59" s="157">
        <v>16337546</v>
      </c>
      <c r="G59" s="157">
        <v>0</v>
      </c>
      <c r="H59" s="157">
        <v>0</v>
      </c>
      <c r="I59" s="157">
        <v>0</v>
      </c>
      <c r="J59" s="158">
        <v>930068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7">
        <v>0</v>
      </c>
      <c r="R59" s="157">
        <v>0</v>
      </c>
      <c r="S59" s="157">
        <v>3011192</v>
      </c>
      <c r="T59" s="157">
        <v>8368620</v>
      </c>
      <c r="U59" s="157">
        <v>0</v>
      </c>
      <c r="V59" s="157">
        <v>0</v>
      </c>
      <c r="W59" s="157">
        <v>4027666</v>
      </c>
      <c r="X59" s="155">
        <f t="shared" si="0"/>
        <v>0</v>
      </c>
      <c r="Y59" s="164">
        <v>0</v>
      </c>
      <c r="Z59" s="157">
        <v>0</v>
      </c>
      <c r="AA59" s="157">
        <f t="shared" si="1"/>
        <v>0</v>
      </c>
      <c r="AB59" s="155">
        <f t="shared" si="2"/>
        <v>16337546</v>
      </c>
      <c r="AC59" s="167" t="s">
        <v>56</v>
      </c>
      <c r="AD59" s="174">
        <v>8268</v>
      </c>
      <c r="AE59" s="174" t="s">
        <v>62</v>
      </c>
      <c r="AF59" s="168">
        <v>2</v>
      </c>
      <c r="AG59" s="186" t="s">
        <v>71</v>
      </c>
      <c r="AH59" s="170" t="s">
        <v>25</v>
      </c>
      <c r="AI59" s="175"/>
      <c r="AJ59" s="175">
        <v>43830</v>
      </c>
      <c r="AK59" s="174"/>
      <c r="AL59" s="174"/>
      <c r="AM59" s="174"/>
      <c r="AN59" s="174"/>
      <c r="AO59" s="174"/>
      <c r="AP59" s="174"/>
      <c r="AQ59" s="174"/>
      <c r="AR59" s="174"/>
      <c r="AS59" s="174"/>
    </row>
    <row r="60" spans="1:48" s="163" customFormat="1" x14ac:dyDescent="0.2">
      <c r="A60" s="174">
        <v>900264094</v>
      </c>
      <c r="B60" s="174" t="s">
        <v>243</v>
      </c>
      <c r="C60" s="175">
        <v>44910</v>
      </c>
      <c r="D60" s="176">
        <v>44256</v>
      </c>
      <c r="E60" s="177">
        <v>44895</v>
      </c>
      <c r="F60" s="157">
        <v>1732243808</v>
      </c>
      <c r="G60" s="157">
        <v>0</v>
      </c>
      <c r="H60" s="157">
        <v>0</v>
      </c>
      <c r="I60" s="157">
        <v>0</v>
      </c>
      <c r="J60" s="158">
        <v>1371321708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7">
        <v>57425286</v>
      </c>
      <c r="R60" s="157">
        <v>0</v>
      </c>
      <c r="S60" s="157">
        <v>1154145</v>
      </c>
      <c r="T60" s="157">
        <v>11466549</v>
      </c>
      <c r="U60" s="157">
        <v>0</v>
      </c>
      <c r="V60" s="157">
        <v>50071238</v>
      </c>
      <c r="W60" s="157">
        <v>240804882</v>
      </c>
      <c r="X60" s="155">
        <f t="shared" si="0"/>
        <v>0</v>
      </c>
      <c r="Y60" s="164">
        <v>0</v>
      </c>
      <c r="Z60" s="157">
        <v>0</v>
      </c>
      <c r="AA60" s="157">
        <f t="shared" si="1"/>
        <v>0</v>
      </c>
      <c r="AB60" s="155">
        <f t="shared" si="2"/>
        <v>1732243808</v>
      </c>
      <c r="AC60" s="167" t="s">
        <v>19</v>
      </c>
      <c r="AD60" s="174">
        <v>8273</v>
      </c>
      <c r="AE60" s="174" t="s">
        <v>62</v>
      </c>
      <c r="AF60" s="168">
        <v>2</v>
      </c>
      <c r="AG60" s="186" t="s">
        <v>71</v>
      </c>
      <c r="AH60" s="170" t="s">
        <v>25</v>
      </c>
      <c r="AI60" s="175"/>
      <c r="AJ60" s="175">
        <v>43830</v>
      </c>
      <c r="AK60" s="174"/>
      <c r="AL60" s="174"/>
      <c r="AM60" s="174"/>
      <c r="AN60" s="174"/>
      <c r="AO60" s="174"/>
      <c r="AP60" s="174"/>
      <c r="AQ60" s="174"/>
      <c r="AR60" s="174"/>
      <c r="AS60" s="174"/>
    </row>
    <row r="61" spans="1:48" s="163" customFormat="1" x14ac:dyDescent="0.2">
      <c r="A61" s="174">
        <v>813005431</v>
      </c>
      <c r="B61" s="174" t="s">
        <v>244</v>
      </c>
      <c r="C61" s="175">
        <v>44911</v>
      </c>
      <c r="D61" s="176">
        <v>44256</v>
      </c>
      <c r="E61" s="177">
        <v>44895</v>
      </c>
      <c r="F61" s="157">
        <v>194591697</v>
      </c>
      <c r="G61" s="157">
        <v>0</v>
      </c>
      <c r="H61" s="157">
        <v>0</v>
      </c>
      <c r="I61" s="157">
        <v>0</v>
      </c>
      <c r="J61" s="158">
        <v>24942361</v>
      </c>
      <c r="K61" s="158">
        <v>0</v>
      </c>
      <c r="L61" s="158">
        <v>0</v>
      </c>
      <c r="M61" s="158">
        <v>2697474</v>
      </c>
      <c r="N61" s="158">
        <v>236015</v>
      </c>
      <c r="O61" s="158">
        <v>0</v>
      </c>
      <c r="P61" s="158">
        <v>0</v>
      </c>
      <c r="Q61" s="157">
        <v>14169349</v>
      </c>
      <c r="R61" s="157">
        <v>0</v>
      </c>
      <c r="S61" s="157">
        <v>38375578</v>
      </c>
      <c r="T61" s="157">
        <v>102234193</v>
      </c>
      <c r="U61" s="157">
        <v>0</v>
      </c>
      <c r="V61" s="157">
        <v>9024532</v>
      </c>
      <c r="W61" s="157">
        <v>2912195</v>
      </c>
      <c r="X61" s="155">
        <f t="shared" si="0"/>
        <v>0</v>
      </c>
      <c r="Y61" s="164">
        <v>0</v>
      </c>
      <c r="Z61" s="157">
        <v>1617</v>
      </c>
      <c r="AA61" s="157">
        <f t="shared" si="1"/>
        <v>1617</v>
      </c>
      <c r="AB61" s="155">
        <f t="shared" si="2"/>
        <v>194590080</v>
      </c>
      <c r="AC61" s="167" t="s">
        <v>19</v>
      </c>
      <c r="AD61" s="174">
        <v>8282</v>
      </c>
      <c r="AE61" s="174" t="s">
        <v>62</v>
      </c>
      <c r="AF61" s="168">
        <v>2</v>
      </c>
      <c r="AG61" s="186" t="s">
        <v>71</v>
      </c>
      <c r="AH61" s="170" t="s">
        <v>25</v>
      </c>
      <c r="AI61" s="175"/>
      <c r="AJ61" s="175"/>
      <c r="AK61" s="174"/>
      <c r="AL61" s="174"/>
      <c r="AM61" s="174"/>
      <c r="AN61" s="174"/>
      <c r="AO61" s="174"/>
      <c r="AP61" s="174"/>
      <c r="AQ61" s="174"/>
      <c r="AR61" s="174"/>
      <c r="AS61" s="174"/>
    </row>
    <row r="62" spans="1:48" s="163" customFormat="1" x14ac:dyDescent="0.2">
      <c r="A62" s="174">
        <v>824000462</v>
      </c>
      <c r="B62" s="174" t="s">
        <v>245</v>
      </c>
      <c r="C62" s="175">
        <v>44914</v>
      </c>
      <c r="D62" s="176">
        <v>42948</v>
      </c>
      <c r="E62" s="177">
        <v>44895</v>
      </c>
      <c r="F62" s="157">
        <v>23087392</v>
      </c>
      <c r="G62" s="157">
        <v>0</v>
      </c>
      <c r="H62" s="157">
        <v>0</v>
      </c>
      <c r="I62" s="157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7">
        <v>820747</v>
      </c>
      <c r="R62" s="157">
        <v>0</v>
      </c>
      <c r="S62" s="157">
        <v>5486322</v>
      </c>
      <c r="T62" s="157">
        <v>3540105</v>
      </c>
      <c r="U62" s="157">
        <v>0</v>
      </c>
      <c r="V62" s="157">
        <v>6003232</v>
      </c>
      <c r="W62" s="157">
        <v>7236986</v>
      </c>
      <c r="X62" s="155">
        <f t="shared" ref="X62:X119" si="6">+F62-SUM(G62:W62)</f>
        <v>0</v>
      </c>
      <c r="Y62" s="164">
        <v>0</v>
      </c>
      <c r="Z62" s="157">
        <v>0</v>
      </c>
      <c r="AA62" s="157">
        <f t="shared" si="1"/>
        <v>0</v>
      </c>
      <c r="AB62" s="155">
        <f t="shared" si="2"/>
        <v>23087392</v>
      </c>
      <c r="AC62" s="167" t="s">
        <v>56</v>
      </c>
      <c r="AD62" s="174">
        <v>8319</v>
      </c>
      <c r="AE62" s="174" t="s">
        <v>62</v>
      </c>
      <c r="AF62" s="168">
        <v>2</v>
      </c>
      <c r="AG62" s="186" t="s">
        <v>71</v>
      </c>
      <c r="AH62" s="170" t="s">
        <v>25</v>
      </c>
      <c r="AI62" s="175"/>
      <c r="AJ62" s="175"/>
      <c r="AK62" s="174"/>
      <c r="AL62" s="174"/>
      <c r="AM62" s="174"/>
      <c r="AN62" s="174"/>
      <c r="AO62" s="174"/>
      <c r="AP62" s="174"/>
      <c r="AQ62" s="174"/>
      <c r="AR62" s="174"/>
      <c r="AS62" s="174"/>
    </row>
    <row r="63" spans="1:48" s="163" customFormat="1" x14ac:dyDescent="0.2">
      <c r="A63" s="174">
        <v>900145579</v>
      </c>
      <c r="B63" s="174" t="s">
        <v>246</v>
      </c>
      <c r="C63" s="175">
        <v>44915</v>
      </c>
      <c r="D63" s="176">
        <v>42401</v>
      </c>
      <c r="E63" s="177">
        <v>44895</v>
      </c>
      <c r="F63" s="157">
        <v>13697294</v>
      </c>
      <c r="G63" s="157">
        <v>0</v>
      </c>
      <c r="H63" s="157">
        <v>0</v>
      </c>
      <c r="I63" s="157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7">
        <v>0</v>
      </c>
      <c r="R63" s="157">
        <v>0</v>
      </c>
      <c r="S63" s="157">
        <v>915851</v>
      </c>
      <c r="T63" s="157">
        <v>1492156</v>
      </c>
      <c r="U63" s="157">
        <v>35100</v>
      </c>
      <c r="V63" s="157">
        <v>1777361</v>
      </c>
      <c r="W63" s="157">
        <v>9476826</v>
      </c>
      <c r="X63" s="155">
        <f t="shared" si="6"/>
        <v>0</v>
      </c>
      <c r="Y63" s="164">
        <v>0</v>
      </c>
      <c r="Z63" s="157">
        <v>0</v>
      </c>
      <c r="AA63" s="157">
        <f t="shared" si="1"/>
        <v>0</v>
      </c>
      <c r="AB63" s="155">
        <f t="shared" si="2"/>
        <v>13697294</v>
      </c>
      <c r="AC63" s="167" t="s">
        <v>56</v>
      </c>
      <c r="AD63" s="174">
        <v>8343</v>
      </c>
      <c r="AE63" s="174" t="s">
        <v>62</v>
      </c>
      <c r="AF63" s="168">
        <v>2</v>
      </c>
      <c r="AG63" s="186" t="s">
        <v>71</v>
      </c>
      <c r="AH63" s="170" t="s">
        <v>25</v>
      </c>
      <c r="AI63" s="175"/>
      <c r="AJ63" s="175"/>
      <c r="AK63" s="174"/>
      <c r="AL63" s="174"/>
      <c r="AM63" s="174"/>
      <c r="AN63" s="174"/>
      <c r="AO63" s="174"/>
      <c r="AP63" s="174"/>
      <c r="AQ63" s="174"/>
      <c r="AR63" s="174"/>
      <c r="AS63" s="174"/>
    </row>
    <row r="64" spans="1:48" s="163" customFormat="1" x14ac:dyDescent="0.2">
      <c r="A64" s="174">
        <v>890701490</v>
      </c>
      <c r="B64" s="174" t="s">
        <v>178</v>
      </c>
      <c r="C64" s="175">
        <v>44915</v>
      </c>
      <c r="D64" s="176">
        <v>42948</v>
      </c>
      <c r="E64" s="177">
        <v>44895</v>
      </c>
      <c r="F64" s="157">
        <v>59462535</v>
      </c>
      <c r="G64" s="157">
        <v>1294909.25</v>
      </c>
      <c r="H64" s="157">
        <v>0</v>
      </c>
      <c r="I64" s="157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7">
        <v>506996</v>
      </c>
      <c r="R64" s="157">
        <v>0</v>
      </c>
      <c r="S64" s="157">
        <v>690028</v>
      </c>
      <c r="T64" s="157">
        <v>6852116</v>
      </c>
      <c r="U64" s="157">
        <v>0</v>
      </c>
      <c r="V64" s="157">
        <v>9724482</v>
      </c>
      <c r="W64" s="157">
        <v>40394003.75</v>
      </c>
      <c r="X64" s="155">
        <f t="shared" si="6"/>
        <v>0</v>
      </c>
      <c r="Y64" s="164">
        <v>0</v>
      </c>
      <c r="Z64" s="157">
        <v>0</v>
      </c>
      <c r="AA64" s="157">
        <f t="shared" si="1"/>
        <v>0</v>
      </c>
      <c r="AB64" s="155">
        <f t="shared" si="2"/>
        <v>59462535</v>
      </c>
      <c r="AC64" s="167" t="s">
        <v>56</v>
      </c>
      <c r="AD64" s="174">
        <v>8350</v>
      </c>
      <c r="AE64" s="174" t="s">
        <v>62</v>
      </c>
      <c r="AF64" s="168">
        <v>2</v>
      </c>
      <c r="AG64" s="186" t="s">
        <v>71</v>
      </c>
      <c r="AH64" s="170" t="s">
        <v>25</v>
      </c>
      <c r="AI64" s="175"/>
      <c r="AJ64" s="175"/>
      <c r="AK64" s="174"/>
      <c r="AL64" s="174"/>
      <c r="AM64" s="174"/>
      <c r="AN64" s="174"/>
      <c r="AO64" s="174"/>
      <c r="AP64" s="174"/>
      <c r="AQ64" s="174"/>
      <c r="AR64" s="174"/>
      <c r="AS64" s="174"/>
    </row>
    <row r="65" spans="1:45" s="163" customFormat="1" x14ac:dyDescent="0.2">
      <c r="A65" s="174">
        <v>815000316</v>
      </c>
      <c r="B65" s="174" t="s">
        <v>247</v>
      </c>
      <c r="C65" s="175">
        <v>44914</v>
      </c>
      <c r="D65" s="176">
        <v>41730</v>
      </c>
      <c r="E65" s="177">
        <v>44895</v>
      </c>
      <c r="F65" s="157">
        <v>19311562</v>
      </c>
      <c r="G65" s="157">
        <v>0</v>
      </c>
      <c r="H65" s="157">
        <v>0</v>
      </c>
      <c r="I65" s="157">
        <v>0</v>
      </c>
      <c r="J65" s="158">
        <v>8514</v>
      </c>
      <c r="K65" s="158">
        <v>0</v>
      </c>
      <c r="L65" s="158">
        <v>0</v>
      </c>
      <c r="M65" s="158">
        <v>37032</v>
      </c>
      <c r="N65" s="158">
        <v>395100</v>
      </c>
      <c r="O65" s="158">
        <v>0</v>
      </c>
      <c r="P65" s="158">
        <v>0</v>
      </c>
      <c r="Q65" s="157">
        <v>379400</v>
      </c>
      <c r="R65" s="157">
        <v>0</v>
      </c>
      <c r="S65" s="157">
        <v>5344504</v>
      </c>
      <c r="T65" s="157">
        <v>7243969</v>
      </c>
      <c r="U65" s="157">
        <v>0</v>
      </c>
      <c r="V65" s="157">
        <v>2691792</v>
      </c>
      <c r="W65" s="157">
        <v>3211251</v>
      </c>
      <c r="X65" s="155">
        <f t="shared" si="6"/>
        <v>0</v>
      </c>
      <c r="Y65" s="164">
        <v>0</v>
      </c>
      <c r="Z65" s="157">
        <v>0</v>
      </c>
      <c r="AA65" s="157">
        <f t="shared" si="1"/>
        <v>0</v>
      </c>
      <c r="AB65" s="155">
        <f t="shared" si="2"/>
        <v>19311562</v>
      </c>
      <c r="AC65" s="167" t="s">
        <v>56</v>
      </c>
      <c r="AD65" s="174">
        <v>8360</v>
      </c>
      <c r="AE65" s="174" t="s">
        <v>62</v>
      </c>
      <c r="AF65" s="168">
        <v>2</v>
      </c>
      <c r="AG65" s="186" t="s">
        <v>71</v>
      </c>
      <c r="AH65" s="170" t="s">
        <v>25</v>
      </c>
      <c r="AI65" s="175"/>
      <c r="AJ65" s="175"/>
      <c r="AK65" s="174"/>
      <c r="AL65" s="174"/>
      <c r="AM65" s="174"/>
      <c r="AN65" s="174"/>
      <c r="AO65" s="174"/>
      <c r="AP65" s="174"/>
      <c r="AQ65" s="174"/>
      <c r="AR65" s="174"/>
      <c r="AS65" s="174"/>
    </row>
    <row r="66" spans="1:45" s="163" customFormat="1" x14ac:dyDescent="0.2">
      <c r="A66" s="174">
        <v>800223618</v>
      </c>
      <c r="B66" s="174" t="s">
        <v>248</v>
      </c>
      <c r="C66" s="175">
        <v>44916</v>
      </c>
      <c r="D66" s="176">
        <v>44378</v>
      </c>
      <c r="E66" s="177">
        <v>44895</v>
      </c>
      <c r="F66" s="157">
        <v>559962418</v>
      </c>
      <c r="G66" s="157">
        <v>1987440</v>
      </c>
      <c r="H66" s="157">
        <v>0</v>
      </c>
      <c r="I66" s="157">
        <v>0</v>
      </c>
      <c r="J66" s="158">
        <v>107119501.36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7">
        <v>26592683</v>
      </c>
      <c r="R66" s="157">
        <v>0</v>
      </c>
      <c r="S66" s="157">
        <v>89502040</v>
      </c>
      <c r="T66" s="157">
        <v>0</v>
      </c>
      <c r="U66" s="157">
        <v>0</v>
      </c>
      <c r="V66" s="157">
        <v>3749663</v>
      </c>
      <c r="W66" s="157">
        <v>331011090.63999999</v>
      </c>
      <c r="X66" s="155">
        <f t="shared" si="6"/>
        <v>0</v>
      </c>
      <c r="Y66" s="164">
        <v>0</v>
      </c>
      <c r="Z66" s="157">
        <v>0</v>
      </c>
      <c r="AA66" s="157">
        <f t="shared" ref="AA66:AA129" si="7">+Y66+Z66</f>
        <v>0</v>
      </c>
      <c r="AB66" s="155">
        <f t="shared" ref="AB66:AB129" si="8">+F66-AA66</f>
        <v>559962418</v>
      </c>
      <c r="AC66" s="167" t="s">
        <v>19</v>
      </c>
      <c r="AD66" s="174">
        <v>8370</v>
      </c>
      <c r="AE66" s="174" t="s">
        <v>62</v>
      </c>
      <c r="AF66" s="168">
        <v>2</v>
      </c>
      <c r="AG66" s="186" t="s">
        <v>71</v>
      </c>
      <c r="AH66" s="170" t="s">
        <v>25</v>
      </c>
      <c r="AI66" s="175"/>
      <c r="AJ66" s="175"/>
      <c r="AK66" s="174"/>
      <c r="AL66" s="174"/>
      <c r="AM66" s="174"/>
      <c r="AN66" s="174"/>
      <c r="AO66" s="174"/>
      <c r="AP66" s="174"/>
      <c r="AQ66" s="174"/>
      <c r="AR66" s="174"/>
      <c r="AS66" s="174"/>
    </row>
    <row r="67" spans="1:45" s="163" customFormat="1" x14ac:dyDescent="0.2">
      <c r="A67" s="174">
        <v>900103925</v>
      </c>
      <c r="B67" s="174" t="s">
        <v>249</v>
      </c>
      <c r="C67" s="175">
        <v>44917</v>
      </c>
      <c r="D67" s="176">
        <v>43647</v>
      </c>
      <c r="E67" s="177">
        <v>44895</v>
      </c>
      <c r="F67" s="157">
        <v>2763929363</v>
      </c>
      <c r="G67" s="157">
        <v>585346.99999999988</v>
      </c>
      <c r="H67" s="157">
        <v>0</v>
      </c>
      <c r="I67" s="157">
        <v>0</v>
      </c>
      <c r="J67" s="158">
        <v>2222004531.1700001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7">
        <v>14563706</v>
      </c>
      <c r="R67" s="157">
        <v>0</v>
      </c>
      <c r="S67" s="157">
        <v>1367734</v>
      </c>
      <c r="T67" s="157">
        <v>12840839</v>
      </c>
      <c r="U67" s="157">
        <v>0</v>
      </c>
      <c r="V67" s="157">
        <v>4966271</v>
      </c>
      <c r="W67" s="157">
        <v>507600934.82999992</v>
      </c>
      <c r="X67" s="155">
        <f t="shared" si="6"/>
        <v>0</v>
      </c>
      <c r="Y67" s="164">
        <v>0</v>
      </c>
      <c r="Z67" s="157">
        <v>0</v>
      </c>
      <c r="AA67" s="157">
        <f t="shared" si="7"/>
        <v>0</v>
      </c>
      <c r="AB67" s="155">
        <f t="shared" si="8"/>
        <v>2763929363</v>
      </c>
      <c r="AC67" s="167" t="s">
        <v>19</v>
      </c>
      <c r="AD67" s="174">
        <v>8392</v>
      </c>
      <c r="AE67" s="174" t="s">
        <v>62</v>
      </c>
      <c r="AF67" s="168">
        <v>2</v>
      </c>
      <c r="AG67" s="186" t="s">
        <v>71</v>
      </c>
      <c r="AH67" s="170" t="s">
        <v>25</v>
      </c>
      <c r="AI67" s="175"/>
      <c r="AJ67" s="175">
        <v>43465</v>
      </c>
      <c r="AK67" s="174"/>
      <c r="AL67" s="174"/>
      <c r="AM67" s="174"/>
      <c r="AN67" s="174"/>
      <c r="AO67" s="174"/>
      <c r="AP67" s="174"/>
      <c r="AQ67" s="174"/>
      <c r="AR67" s="174"/>
      <c r="AS67" s="174"/>
    </row>
    <row r="68" spans="1:45" s="163" customFormat="1" x14ac:dyDescent="0.2">
      <c r="A68" s="174">
        <v>900301238</v>
      </c>
      <c r="B68" s="174" t="s">
        <v>250</v>
      </c>
      <c r="C68" s="175">
        <v>44918</v>
      </c>
      <c r="D68" s="176">
        <v>42826</v>
      </c>
      <c r="E68" s="177">
        <v>44895</v>
      </c>
      <c r="F68" s="157">
        <v>3188613941</v>
      </c>
      <c r="G68" s="157">
        <v>0</v>
      </c>
      <c r="H68" s="157">
        <v>0</v>
      </c>
      <c r="I68" s="157">
        <v>0</v>
      </c>
      <c r="J68" s="158">
        <v>2870805474</v>
      </c>
      <c r="K68" s="158">
        <v>0</v>
      </c>
      <c r="L68" s="158">
        <v>0</v>
      </c>
      <c r="M68" s="158">
        <v>2581860</v>
      </c>
      <c r="N68" s="158">
        <v>0</v>
      </c>
      <c r="O68" s="158">
        <v>0</v>
      </c>
      <c r="P68" s="158">
        <v>0</v>
      </c>
      <c r="Q68" s="157">
        <v>20558424</v>
      </c>
      <c r="R68" s="157">
        <v>0</v>
      </c>
      <c r="S68" s="157">
        <v>0</v>
      </c>
      <c r="T68" s="157">
        <v>81045765</v>
      </c>
      <c r="U68" s="157">
        <v>12703410</v>
      </c>
      <c r="V68" s="157">
        <v>40282155</v>
      </c>
      <c r="W68" s="157">
        <v>160636853</v>
      </c>
      <c r="X68" s="155">
        <f t="shared" si="6"/>
        <v>0</v>
      </c>
      <c r="Y68" s="164">
        <v>0</v>
      </c>
      <c r="Z68" s="157">
        <v>2877091.66</v>
      </c>
      <c r="AA68" s="157">
        <f t="shared" si="7"/>
        <v>2877091.66</v>
      </c>
      <c r="AB68" s="155">
        <f t="shared" si="8"/>
        <v>3185736849.3400002</v>
      </c>
      <c r="AC68" s="167" t="s">
        <v>55</v>
      </c>
      <c r="AD68" s="174">
        <v>8405</v>
      </c>
      <c r="AE68" s="174" t="s">
        <v>62</v>
      </c>
      <c r="AF68" s="168">
        <v>2</v>
      </c>
      <c r="AG68" s="186" t="s">
        <v>71</v>
      </c>
      <c r="AH68" s="170" t="s">
        <v>25</v>
      </c>
      <c r="AI68" s="175"/>
      <c r="AJ68" s="175"/>
      <c r="AK68" s="174"/>
      <c r="AL68" s="174"/>
      <c r="AM68" s="174"/>
      <c r="AN68" s="174"/>
      <c r="AO68" s="174"/>
      <c r="AP68" s="174"/>
      <c r="AQ68" s="174"/>
      <c r="AR68" s="174"/>
      <c r="AS68" s="174"/>
    </row>
    <row r="69" spans="1:45" s="163" customFormat="1" x14ac:dyDescent="0.2">
      <c r="A69" s="174">
        <v>800037244</v>
      </c>
      <c r="B69" s="174" t="s">
        <v>251</v>
      </c>
      <c r="C69" s="175">
        <v>44919</v>
      </c>
      <c r="D69" s="176">
        <v>44866</v>
      </c>
      <c r="E69" s="177">
        <v>44895</v>
      </c>
      <c r="F69" s="157">
        <v>1774527</v>
      </c>
      <c r="G69" s="157">
        <v>0</v>
      </c>
      <c r="H69" s="157">
        <v>0</v>
      </c>
      <c r="I69" s="157">
        <v>0</v>
      </c>
      <c r="J69" s="158">
        <v>201192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7">
        <v>0</v>
      </c>
      <c r="R69" s="157">
        <v>0</v>
      </c>
      <c r="S69" s="157">
        <v>1573335</v>
      </c>
      <c r="T69" s="157">
        <v>0</v>
      </c>
      <c r="U69" s="157">
        <v>0</v>
      </c>
      <c r="V69" s="157">
        <v>0</v>
      </c>
      <c r="W69" s="157">
        <v>0</v>
      </c>
      <c r="X69" s="155">
        <f t="shared" si="6"/>
        <v>0</v>
      </c>
      <c r="Y69" s="164">
        <v>0</v>
      </c>
      <c r="Z69" s="157">
        <v>0</v>
      </c>
      <c r="AA69" s="157">
        <f t="shared" si="7"/>
        <v>0</v>
      </c>
      <c r="AB69" s="155">
        <f t="shared" si="8"/>
        <v>1774527</v>
      </c>
      <c r="AC69" s="167" t="s">
        <v>19</v>
      </c>
      <c r="AD69" s="174">
        <v>8406</v>
      </c>
      <c r="AE69" s="174" t="s">
        <v>62</v>
      </c>
      <c r="AF69" s="168">
        <v>2</v>
      </c>
      <c r="AG69" s="186" t="s">
        <v>71</v>
      </c>
      <c r="AH69" s="170" t="s">
        <v>25</v>
      </c>
      <c r="AI69" s="175"/>
      <c r="AJ69" s="175">
        <v>44561</v>
      </c>
      <c r="AK69" s="174"/>
      <c r="AL69" s="174"/>
      <c r="AM69" s="174"/>
      <c r="AN69" s="174"/>
      <c r="AO69" s="174"/>
      <c r="AP69" s="174"/>
      <c r="AQ69" s="174"/>
      <c r="AR69" s="174"/>
      <c r="AS69" s="174"/>
    </row>
    <row r="70" spans="1:45" s="163" customFormat="1" x14ac:dyDescent="0.2">
      <c r="A70" s="174">
        <v>891408918</v>
      </c>
      <c r="B70" s="174" t="s">
        <v>252</v>
      </c>
      <c r="C70" s="175">
        <v>44919</v>
      </c>
      <c r="D70" s="176">
        <v>43983</v>
      </c>
      <c r="E70" s="177">
        <v>44895</v>
      </c>
      <c r="F70" s="157">
        <v>3773048</v>
      </c>
      <c r="G70" s="157">
        <v>38721</v>
      </c>
      <c r="H70" s="157">
        <v>0</v>
      </c>
      <c r="I70" s="157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7">
        <v>0</v>
      </c>
      <c r="R70" s="157">
        <v>0</v>
      </c>
      <c r="S70" s="157">
        <v>2802961</v>
      </c>
      <c r="T70" s="157">
        <v>593669</v>
      </c>
      <c r="U70" s="157">
        <v>0</v>
      </c>
      <c r="V70" s="157">
        <v>86512</v>
      </c>
      <c r="W70" s="157">
        <v>251185</v>
      </c>
      <c r="X70" s="155">
        <f t="shared" si="6"/>
        <v>0</v>
      </c>
      <c r="Y70" s="164">
        <v>0</v>
      </c>
      <c r="Z70" s="157">
        <v>0</v>
      </c>
      <c r="AA70" s="157">
        <f t="shared" si="7"/>
        <v>0</v>
      </c>
      <c r="AB70" s="155">
        <f t="shared" si="8"/>
        <v>3773048</v>
      </c>
      <c r="AC70" s="167" t="s">
        <v>56</v>
      </c>
      <c r="AD70" s="174">
        <v>8407</v>
      </c>
      <c r="AE70" s="174" t="s">
        <v>62</v>
      </c>
      <c r="AF70" s="168">
        <v>2</v>
      </c>
      <c r="AG70" s="186" t="s">
        <v>71</v>
      </c>
      <c r="AH70" s="170" t="s">
        <v>25</v>
      </c>
      <c r="AI70" s="175"/>
      <c r="AJ70" s="175"/>
      <c r="AK70" s="174"/>
      <c r="AL70" s="174"/>
      <c r="AM70" s="174"/>
      <c r="AN70" s="174"/>
      <c r="AO70" s="174"/>
      <c r="AP70" s="174"/>
      <c r="AQ70" s="174"/>
      <c r="AR70" s="174"/>
      <c r="AS70" s="174"/>
    </row>
    <row r="71" spans="1:45" s="163" customFormat="1" x14ac:dyDescent="0.2">
      <c r="A71" s="174">
        <v>804006936</v>
      </c>
      <c r="B71" s="174" t="s">
        <v>253</v>
      </c>
      <c r="C71" s="175">
        <v>44921</v>
      </c>
      <c r="D71" s="176">
        <v>44409</v>
      </c>
      <c r="E71" s="177">
        <v>44895</v>
      </c>
      <c r="F71" s="157">
        <v>15350372</v>
      </c>
      <c r="G71" s="157">
        <v>0</v>
      </c>
      <c r="H71" s="157">
        <v>0</v>
      </c>
      <c r="I71" s="157">
        <v>0</v>
      </c>
      <c r="J71" s="158">
        <v>2820283</v>
      </c>
      <c r="K71" s="158">
        <v>0</v>
      </c>
      <c r="L71" s="158">
        <v>0</v>
      </c>
      <c r="M71" s="158">
        <v>0</v>
      </c>
      <c r="N71" s="158">
        <v>680800</v>
      </c>
      <c r="O71" s="158">
        <v>0</v>
      </c>
      <c r="P71" s="158">
        <v>0</v>
      </c>
      <c r="Q71" s="157">
        <v>58500</v>
      </c>
      <c r="R71" s="157">
        <v>0</v>
      </c>
      <c r="S71" s="157">
        <v>3437893</v>
      </c>
      <c r="T71" s="157">
        <v>849900</v>
      </c>
      <c r="U71" s="157">
        <v>0</v>
      </c>
      <c r="V71" s="157">
        <v>68700</v>
      </c>
      <c r="W71" s="157">
        <v>7434296</v>
      </c>
      <c r="X71" s="155">
        <f t="shared" si="6"/>
        <v>0</v>
      </c>
      <c r="Y71" s="164">
        <v>0</v>
      </c>
      <c r="Z71" s="157">
        <v>1458634</v>
      </c>
      <c r="AA71" s="157">
        <f t="shared" si="7"/>
        <v>1458634</v>
      </c>
      <c r="AB71" s="155">
        <f t="shared" si="8"/>
        <v>13891738</v>
      </c>
      <c r="AC71" s="167" t="s">
        <v>56</v>
      </c>
      <c r="AD71" s="174">
        <v>8408</v>
      </c>
      <c r="AE71" s="174" t="s">
        <v>62</v>
      </c>
      <c r="AF71" s="168">
        <v>2</v>
      </c>
      <c r="AG71" s="186" t="s">
        <v>71</v>
      </c>
      <c r="AH71" s="170" t="s">
        <v>25</v>
      </c>
      <c r="AI71" s="175"/>
      <c r="AJ71" s="175">
        <v>44408</v>
      </c>
      <c r="AK71" s="174"/>
      <c r="AL71" s="174"/>
      <c r="AM71" s="174"/>
      <c r="AN71" s="174"/>
      <c r="AO71" s="174"/>
      <c r="AP71" s="174"/>
      <c r="AQ71" s="174"/>
      <c r="AR71" s="174"/>
      <c r="AS71" s="174"/>
    </row>
    <row r="72" spans="1:45" s="163" customFormat="1" x14ac:dyDescent="0.2">
      <c r="A72" s="174">
        <v>813002940</v>
      </c>
      <c r="B72" s="174" t="s">
        <v>254</v>
      </c>
      <c r="C72" s="175">
        <v>44921</v>
      </c>
      <c r="D72" s="176">
        <v>43831</v>
      </c>
      <c r="E72" s="177">
        <v>44895</v>
      </c>
      <c r="F72" s="157">
        <v>25846149.989999998</v>
      </c>
      <c r="G72" s="157">
        <v>0</v>
      </c>
      <c r="H72" s="157">
        <v>0</v>
      </c>
      <c r="I72" s="157">
        <v>0</v>
      </c>
      <c r="J72" s="158">
        <v>11216996.780000001</v>
      </c>
      <c r="K72" s="158">
        <v>0</v>
      </c>
      <c r="L72" s="158">
        <v>0</v>
      </c>
      <c r="M72" s="158">
        <v>152</v>
      </c>
      <c r="N72" s="158">
        <v>3301181</v>
      </c>
      <c r="O72" s="158">
        <v>0</v>
      </c>
      <c r="P72" s="158">
        <v>0</v>
      </c>
      <c r="Q72" s="157">
        <v>1828502</v>
      </c>
      <c r="R72" s="157">
        <v>0</v>
      </c>
      <c r="S72" s="157">
        <v>897665</v>
      </c>
      <c r="T72" s="157">
        <v>3245483</v>
      </c>
      <c r="U72" s="157">
        <v>0</v>
      </c>
      <c r="V72" s="157">
        <v>2283346</v>
      </c>
      <c r="W72" s="157">
        <v>3072824.2099999972</v>
      </c>
      <c r="X72" s="155">
        <f t="shared" si="6"/>
        <v>0</v>
      </c>
      <c r="Y72" s="164">
        <v>0</v>
      </c>
      <c r="Z72" s="157">
        <v>2884887</v>
      </c>
      <c r="AA72" s="157">
        <f t="shared" si="7"/>
        <v>2884887</v>
      </c>
      <c r="AB72" s="155">
        <f t="shared" si="8"/>
        <v>22961262.989999998</v>
      </c>
      <c r="AC72" s="167" t="s">
        <v>56</v>
      </c>
      <c r="AD72" s="174">
        <v>8417</v>
      </c>
      <c r="AE72" s="174" t="s">
        <v>62</v>
      </c>
      <c r="AF72" s="168">
        <v>2</v>
      </c>
      <c r="AG72" s="186" t="s">
        <v>71</v>
      </c>
      <c r="AH72" s="170" t="s">
        <v>25</v>
      </c>
      <c r="AI72" s="175"/>
      <c r="AJ72" s="175"/>
      <c r="AK72" s="174"/>
      <c r="AL72" s="174"/>
      <c r="AM72" s="174"/>
      <c r="AN72" s="174"/>
      <c r="AO72" s="174"/>
      <c r="AP72" s="174"/>
      <c r="AQ72" s="174"/>
      <c r="AR72" s="174"/>
      <c r="AS72" s="174"/>
    </row>
    <row r="73" spans="1:45" s="163" customFormat="1" x14ac:dyDescent="0.2">
      <c r="A73" s="174">
        <v>860041333</v>
      </c>
      <c r="B73" s="174" t="s">
        <v>255</v>
      </c>
      <c r="C73" s="175">
        <v>44921</v>
      </c>
      <c r="D73" s="176">
        <v>40940</v>
      </c>
      <c r="E73" s="177">
        <v>44377</v>
      </c>
      <c r="F73" s="157">
        <v>28390561</v>
      </c>
      <c r="G73" s="157">
        <v>0</v>
      </c>
      <c r="H73" s="157">
        <v>0</v>
      </c>
      <c r="I73" s="157">
        <v>0</v>
      </c>
      <c r="J73" s="15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7">
        <v>0</v>
      </c>
      <c r="R73" s="157">
        <v>0</v>
      </c>
      <c r="S73" s="157">
        <v>7052</v>
      </c>
      <c r="T73" s="157">
        <v>18037816</v>
      </c>
      <c r="U73" s="157">
        <v>0</v>
      </c>
      <c r="V73" s="157">
        <v>3157020</v>
      </c>
      <c r="W73" s="157">
        <v>7188673</v>
      </c>
      <c r="X73" s="155">
        <f t="shared" si="6"/>
        <v>0</v>
      </c>
      <c r="Y73" s="164">
        <v>0</v>
      </c>
      <c r="Z73" s="157">
        <v>0</v>
      </c>
      <c r="AA73" s="157">
        <f t="shared" si="7"/>
        <v>0</v>
      </c>
      <c r="AB73" s="155">
        <f t="shared" si="8"/>
        <v>28390561</v>
      </c>
      <c r="AC73" s="167" t="s">
        <v>19</v>
      </c>
      <c r="AD73" s="174">
        <v>8441</v>
      </c>
      <c r="AE73" s="174" t="s">
        <v>62</v>
      </c>
      <c r="AF73" s="168">
        <v>2</v>
      </c>
      <c r="AG73" s="186" t="s">
        <v>71</v>
      </c>
      <c r="AH73" s="170" t="s">
        <v>25</v>
      </c>
      <c r="AI73" s="175"/>
      <c r="AJ73" s="175"/>
      <c r="AK73" s="174"/>
      <c r="AL73" s="174"/>
      <c r="AM73" s="174"/>
      <c r="AN73" s="174"/>
      <c r="AO73" s="174"/>
      <c r="AP73" s="174"/>
      <c r="AQ73" s="174"/>
      <c r="AR73" s="174"/>
      <c r="AS73" s="174"/>
    </row>
    <row r="74" spans="1:45" s="163" customFormat="1" x14ac:dyDescent="0.2">
      <c r="A74" s="174">
        <v>830093234</v>
      </c>
      <c r="B74" s="174" t="s">
        <v>256</v>
      </c>
      <c r="C74" s="175">
        <v>44922</v>
      </c>
      <c r="D74" s="176">
        <v>44652</v>
      </c>
      <c r="E74" s="177">
        <v>44865</v>
      </c>
      <c r="F74" s="157">
        <v>15180227</v>
      </c>
      <c r="G74" s="157">
        <v>0</v>
      </c>
      <c r="H74" s="157">
        <v>0</v>
      </c>
      <c r="I74" s="157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7">
        <v>0</v>
      </c>
      <c r="R74" s="157">
        <v>0</v>
      </c>
      <c r="S74" s="157">
        <v>23661153</v>
      </c>
      <c r="T74" s="157">
        <v>0</v>
      </c>
      <c r="U74" s="157">
        <v>0</v>
      </c>
      <c r="V74" s="157">
        <v>0</v>
      </c>
      <c r="W74" s="157">
        <v>-8480926</v>
      </c>
      <c r="X74" s="155">
        <f t="shared" si="6"/>
        <v>0</v>
      </c>
      <c r="Y74" s="164">
        <v>0</v>
      </c>
      <c r="Z74" s="157">
        <v>0</v>
      </c>
      <c r="AA74" s="157">
        <f t="shared" si="7"/>
        <v>0</v>
      </c>
      <c r="AB74" s="155">
        <f t="shared" si="8"/>
        <v>15180227</v>
      </c>
      <c r="AC74" s="167" t="s">
        <v>19</v>
      </c>
      <c r="AD74" s="174">
        <v>8444</v>
      </c>
      <c r="AE74" s="174" t="s">
        <v>62</v>
      </c>
      <c r="AF74" s="168">
        <v>2</v>
      </c>
      <c r="AG74" s="186" t="s">
        <v>71</v>
      </c>
      <c r="AH74" s="170" t="s">
        <v>25</v>
      </c>
      <c r="AI74" s="175"/>
      <c r="AJ74" s="175"/>
      <c r="AK74" s="174"/>
      <c r="AL74" s="174"/>
      <c r="AM74" s="174"/>
      <c r="AN74" s="174"/>
      <c r="AO74" s="174"/>
      <c r="AP74" s="174"/>
      <c r="AQ74" s="174"/>
      <c r="AR74" s="174"/>
      <c r="AS74" s="174"/>
    </row>
    <row r="75" spans="1:45" s="163" customFormat="1" x14ac:dyDescent="0.2">
      <c r="A75" s="174">
        <v>800174995</v>
      </c>
      <c r="B75" s="174" t="s">
        <v>257</v>
      </c>
      <c r="C75" s="175">
        <v>44923</v>
      </c>
      <c r="D75" s="176">
        <v>44713</v>
      </c>
      <c r="E75" s="177">
        <v>44865</v>
      </c>
      <c r="F75" s="157">
        <v>5575146</v>
      </c>
      <c r="G75" s="157">
        <v>0</v>
      </c>
      <c r="H75" s="157">
        <v>0</v>
      </c>
      <c r="I75" s="157">
        <v>0</v>
      </c>
      <c r="J75" s="158">
        <v>486066.92</v>
      </c>
      <c r="K75" s="158">
        <v>0</v>
      </c>
      <c r="L75" s="158">
        <v>0</v>
      </c>
      <c r="M75" s="158">
        <v>0</v>
      </c>
      <c r="N75" s="158">
        <v>0</v>
      </c>
      <c r="O75" s="158">
        <v>0</v>
      </c>
      <c r="P75" s="158">
        <v>0</v>
      </c>
      <c r="Q75" s="157">
        <v>0</v>
      </c>
      <c r="R75" s="157">
        <v>0</v>
      </c>
      <c r="S75" s="157">
        <v>0</v>
      </c>
      <c r="T75" s="157">
        <v>1598846</v>
      </c>
      <c r="U75" s="157">
        <v>0</v>
      </c>
      <c r="V75" s="157">
        <v>1717000</v>
      </c>
      <c r="W75" s="157">
        <v>1773233.08</v>
      </c>
      <c r="X75" s="155">
        <f t="shared" si="6"/>
        <v>0</v>
      </c>
      <c r="Y75" s="164">
        <v>0</v>
      </c>
      <c r="Z75" s="157">
        <v>0</v>
      </c>
      <c r="AA75" s="157">
        <f t="shared" si="7"/>
        <v>0</v>
      </c>
      <c r="AB75" s="155">
        <f t="shared" si="8"/>
        <v>5575146</v>
      </c>
      <c r="AC75" s="167" t="s">
        <v>19</v>
      </c>
      <c r="AD75" s="174">
        <v>8446</v>
      </c>
      <c r="AE75" s="174" t="s">
        <v>62</v>
      </c>
      <c r="AF75" s="168">
        <v>2</v>
      </c>
      <c r="AG75" s="186" t="s">
        <v>71</v>
      </c>
      <c r="AH75" s="170" t="s">
        <v>25</v>
      </c>
      <c r="AI75" s="175"/>
      <c r="AJ75" s="175"/>
      <c r="AK75" s="174"/>
      <c r="AL75" s="174"/>
      <c r="AM75" s="174"/>
      <c r="AN75" s="174"/>
      <c r="AO75" s="174"/>
      <c r="AP75" s="174"/>
      <c r="AQ75" s="174"/>
      <c r="AR75" s="174"/>
      <c r="AS75" s="174"/>
    </row>
    <row r="76" spans="1:45" s="163" customFormat="1" x14ac:dyDescent="0.2">
      <c r="A76" s="174">
        <v>900246313</v>
      </c>
      <c r="B76" s="174" t="s">
        <v>258</v>
      </c>
      <c r="C76" s="175">
        <v>44923</v>
      </c>
      <c r="D76" s="176">
        <v>43344</v>
      </c>
      <c r="E76" s="177">
        <v>44895</v>
      </c>
      <c r="F76" s="157">
        <v>54893954.509999998</v>
      </c>
      <c r="G76" s="157">
        <v>0</v>
      </c>
      <c r="H76" s="157">
        <v>0</v>
      </c>
      <c r="I76" s="157">
        <v>0</v>
      </c>
      <c r="J76" s="158">
        <v>7659978.21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7">
        <v>1733683</v>
      </c>
      <c r="R76" s="157">
        <v>0</v>
      </c>
      <c r="S76" s="157">
        <v>2579777</v>
      </c>
      <c r="T76" s="157">
        <v>16201455</v>
      </c>
      <c r="U76" s="157">
        <v>0</v>
      </c>
      <c r="V76" s="157">
        <v>16035601</v>
      </c>
      <c r="W76" s="157">
        <v>10683460.299999997</v>
      </c>
      <c r="X76" s="155">
        <f t="shared" si="6"/>
        <v>0</v>
      </c>
      <c r="Y76" s="164">
        <v>0</v>
      </c>
      <c r="Z76" s="157">
        <v>0</v>
      </c>
      <c r="AA76" s="157">
        <f t="shared" si="7"/>
        <v>0</v>
      </c>
      <c r="AB76" s="155">
        <f t="shared" si="8"/>
        <v>54893954.509999998</v>
      </c>
      <c r="AC76" s="167" t="s">
        <v>19</v>
      </c>
      <c r="AD76" s="174">
        <v>8450</v>
      </c>
      <c r="AE76" s="174" t="s">
        <v>62</v>
      </c>
      <c r="AF76" s="168">
        <v>2</v>
      </c>
      <c r="AG76" s="186" t="s">
        <v>71</v>
      </c>
      <c r="AH76" s="170" t="s">
        <v>25</v>
      </c>
      <c r="AI76" s="175"/>
      <c r="AJ76" s="175"/>
      <c r="AK76" s="174"/>
      <c r="AL76" s="174"/>
      <c r="AM76" s="174"/>
      <c r="AN76" s="174"/>
      <c r="AO76" s="174"/>
      <c r="AP76" s="174"/>
      <c r="AQ76" s="174"/>
      <c r="AR76" s="174"/>
      <c r="AS76" s="174"/>
    </row>
    <row r="77" spans="1:45" s="163" customFormat="1" x14ac:dyDescent="0.2">
      <c r="A77" s="178">
        <v>890700666</v>
      </c>
      <c r="B77" s="178" t="s">
        <v>259</v>
      </c>
      <c r="C77" s="179">
        <v>44924</v>
      </c>
      <c r="D77" s="180">
        <v>44228</v>
      </c>
      <c r="E77" s="181">
        <v>44895</v>
      </c>
      <c r="F77" s="182">
        <v>1301926309.24</v>
      </c>
      <c r="G77" s="182">
        <v>0</v>
      </c>
      <c r="H77" s="182">
        <v>0</v>
      </c>
      <c r="I77" s="182">
        <v>0</v>
      </c>
      <c r="J77" s="183">
        <v>137376508.99000001</v>
      </c>
      <c r="K77" s="183">
        <v>0</v>
      </c>
      <c r="L77" s="183">
        <v>0</v>
      </c>
      <c r="M77" s="183">
        <v>583500</v>
      </c>
      <c r="N77" s="183">
        <v>1364899</v>
      </c>
      <c r="O77" s="183">
        <v>0</v>
      </c>
      <c r="P77" s="183">
        <v>0</v>
      </c>
      <c r="Q77" s="182">
        <v>594537900</v>
      </c>
      <c r="R77" s="182">
        <v>0</v>
      </c>
      <c r="S77" s="182">
        <v>119284434</v>
      </c>
      <c r="T77" s="182">
        <v>433031359</v>
      </c>
      <c r="U77" s="182">
        <v>0</v>
      </c>
      <c r="V77" s="182">
        <v>12381188</v>
      </c>
      <c r="W77" s="182">
        <v>3366520.25</v>
      </c>
      <c r="X77" s="155">
        <f t="shared" si="6"/>
        <v>0</v>
      </c>
      <c r="Y77" s="164">
        <v>0</v>
      </c>
      <c r="Z77" s="157">
        <v>0</v>
      </c>
      <c r="AA77" s="157">
        <f t="shared" si="7"/>
        <v>0</v>
      </c>
      <c r="AB77" s="155">
        <f t="shared" si="8"/>
        <v>1301926309.24</v>
      </c>
      <c r="AC77" s="167" t="s">
        <v>56</v>
      </c>
      <c r="AD77" s="178">
        <v>8463</v>
      </c>
      <c r="AE77" s="178" t="s">
        <v>62</v>
      </c>
      <c r="AF77" s="184">
        <v>2</v>
      </c>
      <c r="AG77" s="187" t="s">
        <v>71</v>
      </c>
      <c r="AH77" s="185" t="s">
        <v>25</v>
      </c>
      <c r="AI77" s="179"/>
      <c r="AJ77" s="179">
        <v>43465</v>
      </c>
      <c r="AK77" s="178"/>
      <c r="AL77" s="178"/>
      <c r="AM77" s="178"/>
      <c r="AN77" s="178"/>
      <c r="AO77" s="178"/>
      <c r="AP77" s="178"/>
      <c r="AQ77" s="178"/>
      <c r="AR77" s="178"/>
      <c r="AS77" s="178"/>
    </row>
    <row r="78" spans="1:45" s="163" customFormat="1" x14ac:dyDescent="0.2">
      <c r="A78" s="174">
        <v>900348416</v>
      </c>
      <c r="B78" s="174" t="s">
        <v>260</v>
      </c>
      <c r="C78" s="175">
        <v>44925</v>
      </c>
      <c r="D78" s="175">
        <v>44621</v>
      </c>
      <c r="E78" s="175">
        <v>44895</v>
      </c>
      <c r="F78" s="188">
        <v>34793251</v>
      </c>
      <c r="G78" s="174" t="s">
        <v>261</v>
      </c>
      <c r="H78" s="174" t="s">
        <v>261</v>
      </c>
      <c r="I78" s="174" t="s">
        <v>261</v>
      </c>
      <c r="J78" s="188">
        <v>722040</v>
      </c>
      <c r="K78" s="174" t="s">
        <v>261</v>
      </c>
      <c r="L78" s="174" t="s">
        <v>261</v>
      </c>
      <c r="M78" s="174" t="s">
        <v>261</v>
      </c>
      <c r="N78" s="174" t="s">
        <v>261</v>
      </c>
      <c r="O78" s="174" t="s">
        <v>261</v>
      </c>
      <c r="P78" s="174" t="s">
        <v>261</v>
      </c>
      <c r="Q78" s="188">
        <v>2855465</v>
      </c>
      <c r="R78" s="174" t="s">
        <v>261</v>
      </c>
      <c r="S78" s="188">
        <v>20008695</v>
      </c>
      <c r="T78" s="188">
        <v>9593087</v>
      </c>
      <c r="U78" s="174" t="s">
        <v>261</v>
      </c>
      <c r="V78" s="174" t="s">
        <v>261</v>
      </c>
      <c r="W78" s="188">
        <v>1613964</v>
      </c>
      <c r="X78" s="155">
        <f t="shared" si="6"/>
        <v>0</v>
      </c>
      <c r="Y78" s="164">
        <v>0</v>
      </c>
      <c r="Z78" s="157">
        <v>0</v>
      </c>
      <c r="AA78" s="157">
        <f t="shared" si="7"/>
        <v>0</v>
      </c>
      <c r="AB78" s="155">
        <f t="shared" si="8"/>
        <v>34793251</v>
      </c>
      <c r="AC78" s="167" t="s">
        <v>19</v>
      </c>
      <c r="AD78" s="174">
        <v>8483</v>
      </c>
      <c r="AE78" s="174" t="s">
        <v>262</v>
      </c>
      <c r="AF78" s="184">
        <v>2</v>
      </c>
      <c r="AG78" s="189" t="s">
        <v>71</v>
      </c>
      <c r="AH78" s="185" t="s">
        <v>25</v>
      </c>
      <c r="AI78" s="174">
        <v>0</v>
      </c>
      <c r="AJ78" s="174"/>
      <c r="AK78" s="174" t="s">
        <v>129</v>
      </c>
      <c r="AL78" s="155" t="s">
        <v>261</v>
      </c>
      <c r="AM78" s="155" t="s">
        <v>261</v>
      </c>
      <c r="AN78" s="155" t="s">
        <v>261</v>
      </c>
      <c r="AO78" s="155" t="s">
        <v>261</v>
      </c>
      <c r="AP78" s="155">
        <v>512125</v>
      </c>
      <c r="AQ78" s="155" t="s">
        <v>261</v>
      </c>
      <c r="AR78" s="155" t="s">
        <v>261</v>
      </c>
      <c r="AS78" s="155" t="s">
        <v>261</v>
      </c>
    </row>
    <row r="79" spans="1:45" s="163" customFormat="1" x14ac:dyDescent="0.2">
      <c r="A79" s="174">
        <v>824001252</v>
      </c>
      <c r="B79" s="174" t="s">
        <v>264</v>
      </c>
      <c r="C79" s="175">
        <v>44925</v>
      </c>
      <c r="D79" s="175">
        <v>44136</v>
      </c>
      <c r="E79" s="175">
        <v>44895</v>
      </c>
      <c r="F79" s="188">
        <v>301289424</v>
      </c>
      <c r="G79" s="188">
        <v>20714440</v>
      </c>
      <c r="H79" s="174" t="s">
        <v>261</v>
      </c>
      <c r="I79" s="174" t="s">
        <v>261</v>
      </c>
      <c r="J79" s="188">
        <v>49776952</v>
      </c>
      <c r="K79" s="174" t="s">
        <v>261</v>
      </c>
      <c r="L79" s="174" t="s">
        <v>261</v>
      </c>
      <c r="M79" s="174" t="s">
        <v>261</v>
      </c>
      <c r="N79" s="188">
        <v>2429249</v>
      </c>
      <c r="O79" s="174" t="s">
        <v>261</v>
      </c>
      <c r="P79" s="174" t="s">
        <v>261</v>
      </c>
      <c r="Q79" s="188">
        <v>37644602</v>
      </c>
      <c r="R79" s="174" t="s">
        <v>261</v>
      </c>
      <c r="S79" s="188">
        <v>30173823</v>
      </c>
      <c r="T79" s="188">
        <v>92406941</v>
      </c>
      <c r="U79" s="174" t="s">
        <v>261</v>
      </c>
      <c r="V79" s="174" t="s">
        <v>261</v>
      </c>
      <c r="W79" s="188">
        <v>68143417</v>
      </c>
      <c r="X79" s="155">
        <f t="shared" si="6"/>
        <v>0</v>
      </c>
      <c r="Y79" s="164">
        <v>0</v>
      </c>
      <c r="Z79" s="157">
        <v>0</v>
      </c>
      <c r="AA79" s="157">
        <f t="shared" si="7"/>
        <v>0</v>
      </c>
      <c r="AB79" s="155">
        <f t="shared" si="8"/>
        <v>301289424</v>
      </c>
      <c r="AC79" s="167" t="s">
        <v>19</v>
      </c>
      <c r="AD79" s="174">
        <v>8478</v>
      </c>
      <c r="AE79" s="174" t="s">
        <v>262</v>
      </c>
      <c r="AF79" s="184">
        <v>2</v>
      </c>
      <c r="AG79" s="189" t="s">
        <v>71</v>
      </c>
      <c r="AH79" s="185" t="s">
        <v>25</v>
      </c>
      <c r="AI79" s="174">
        <v>0</v>
      </c>
      <c r="AJ79" s="174"/>
      <c r="AK79" s="174" t="s">
        <v>129</v>
      </c>
      <c r="AL79" s="155" t="s">
        <v>261</v>
      </c>
      <c r="AM79" s="155" t="s">
        <v>261</v>
      </c>
      <c r="AN79" s="155" t="s">
        <v>261</v>
      </c>
      <c r="AO79" s="155" t="s">
        <v>261</v>
      </c>
      <c r="AP79" s="155">
        <v>6665533</v>
      </c>
      <c r="AQ79" s="155">
        <v>36818420</v>
      </c>
      <c r="AR79" s="155" t="s">
        <v>261</v>
      </c>
      <c r="AS79" s="155">
        <v>6293000</v>
      </c>
    </row>
    <row r="80" spans="1:45" s="163" customFormat="1" x14ac:dyDescent="0.2">
      <c r="A80" s="174">
        <v>52739895</v>
      </c>
      <c r="B80" s="174" t="s">
        <v>265</v>
      </c>
      <c r="C80" s="175">
        <v>44922</v>
      </c>
      <c r="D80" s="175">
        <v>44713</v>
      </c>
      <c r="E80" s="175">
        <v>44895</v>
      </c>
      <c r="F80" s="188">
        <v>5927100</v>
      </c>
      <c r="G80" s="174" t="s">
        <v>261</v>
      </c>
      <c r="H80" s="174" t="s">
        <v>261</v>
      </c>
      <c r="I80" s="174" t="s">
        <v>261</v>
      </c>
      <c r="J80" s="174" t="s">
        <v>261</v>
      </c>
      <c r="K80" s="174" t="s">
        <v>261</v>
      </c>
      <c r="L80" s="174" t="s">
        <v>261</v>
      </c>
      <c r="M80" s="174" t="s">
        <v>261</v>
      </c>
      <c r="N80" s="174" t="s">
        <v>261</v>
      </c>
      <c r="O80" s="174" t="s">
        <v>261</v>
      </c>
      <c r="P80" s="174" t="s">
        <v>261</v>
      </c>
      <c r="Q80" s="174" t="s">
        <v>261</v>
      </c>
      <c r="R80" s="174" t="s">
        <v>261</v>
      </c>
      <c r="S80" s="174" t="s">
        <v>261</v>
      </c>
      <c r="T80" s="188">
        <v>4774600</v>
      </c>
      <c r="U80" s="174" t="s">
        <v>261</v>
      </c>
      <c r="V80" s="188">
        <v>1152500</v>
      </c>
      <c r="W80" s="174">
        <v>0</v>
      </c>
      <c r="X80" s="155">
        <f t="shared" si="6"/>
        <v>0</v>
      </c>
      <c r="Y80" s="164">
        <v>0</v>
      </c>
      <c r="Z80" s="157">
        <v>0</v>
      </c>
      <c r="AA80" s="157">
        <f t="shared" si="7"/>
        <v>0</v>
      </c>
      <c r="AB80" s="155">
        <f t="shared" si="8"/>
        <v>5927100</v>
      </c>
      <c r="AC80" s="167" t="s">
        <v>58</v>
      </c>
      <c r="AD80" s="174">
        <v>8428</v>
      </c>
      <c r="AE80" s="174" t="s">
        <v>262</v>
      </c>
      <c r="AF80" s="184">
        <v>2</v>
      </c>
      <c r="AG80" s="189" t="s">
        <v>71</v>
      </c>
      <c r="AH80" s="185" t="s">
        <v>25</v>
      </c>
      <c r="AI80" s="174">
        <v>0</v>
      </c>
      <c r="AJ80" s="174"/>
      <c r="AK80" s="174" t="s">
        <v>129</v>
      </c>
      <c r="AL80" s="155" t="s">
        <v>261</v>
      </c>
      <c r="AM80" s="155" t="s">
        <v>261</v>
      </c>
      <c r="AN80" s="155" t="s">
        <v>261</v>
      </c>
      <c r="AO80" s="155" t="s">
        <v>261</v>
      </c>
      <c r="AP80" s="155" t="s">
        <v>261</v>
      </c>
      <c r="AQ80" s="155" t="s">
        <v>261</v>
      </c>
      <c r="AR80" s="155" t="s">
        <v>261</v>
      </c>
      <c r="AS80" s="155" t="s">
        <v>261</v>
      </c>
    </row>
    <row r="81" spans="1:45" s="163" customFormat="1" x14ac:dyDescent="0.2">
      <c r="A81" s="174">
        <v>52818072</v>
      </c>
      <c r="B81" s="174" t="s">
        <v>269</v>
      </c>
      <c r="C81" s="175">
        <v>44922</v>
      </c>
      <c r="D81" s="175">
        <v>44743</v>
      </c>
      <c r="E81" s="175">
        <v>44895</v>
      </c>
      <c r="F81" s="188">
        <v>31629000</v>
      </c>
      <c r="G81" s="174" t="s">
        <v>261</v>
      </c>
      <c r="H81" s="174" t="s">
        <v>261</v>
      </c>
      <c r="I81" s="174" t="s">
        <v>261</v>
      </c>
      <c r="J81" s="174" t="s">
        <v>261</v>
      </c>
      <c r="K81" s="174" t="s">
        <v>261</v>
      </c>
      <c r="L81" s="174" t="s">
        <v>261</v>
      </c>
      <c r="M81" s="174" t="s">
        <v>261</v>
      </c>
      <c r="N81" s="174" t="s">
        <v>261</v>
      </c>
      <c r="O81" s="174" t="s">
        <v>261</v>
      </c>
      <c r="P81" s="174" t="s">
        <v>261</v>
      </c>
      <c r="Q81" s="174" t="s">
        <v>261</v>
      </c>
      <c r="R81" s="174" t="s">
        <v>261</v>
      </c>
      <c r="S81" s="174" t="s">
        <v>261</v>
      </c>
      <c r="T81" s="174" t="s">
        <v>261</v>
      </c>
      <c r="U81" s="188">
        <v>5116000</v>
      </c>
      <c r="V81" s="174" t="s">
        <v>261</v>
      </c>
      <c r="W81" s="188">
        <v>26513000</v>
      </c>
      <c r="X81" s="155">
        <f t="shared" si="6"/>
        <v>0</v>
      </c>
      <c r="Y81" s="164">
        <v>0</v>
      </c>
      <c r="Z81" s="157">
        <v>0</v>
      </c>
      <c r="AA81" s="157">
        <f t="shared" si="7"/>
        <v>0</v>
      </c>
      <c r="AB81" s="155">
        <f t="shared" si="8"/>
        <v>31629000</v>
      </c>
      <c r="AC81" s="167" t="s">
        <v>58</v>
      </c>
      <c r="AD81" s="174">
        <v>8427</v>
      </c>
      <c r="AE81" s="174" t="s">
        <v>262</v>
      </c>
      <c r="AF81" s="184">
        <v>2</v>
      </c>
      <c r="AG81" s="189" t="s">
        <v>71</v>
      </c>
      <c r="AH81" s="185" t="s">
        <v>25</v>
      </c>
      <c r="AI81" s="174">
        <v>0</v>
      </c>
      <c r="AJ81" s="174"/>
      <c r="AK81" s="174" t="s">
        <v>129</v>
      </c>
      <c r="AL81" s="155" t="s">
        <v>261</v>
      </c>
      <c r="AM81" s="155" t="s">
        <v>261</v>
      </c>
      <c r="AN81" s="155" t="s">
        <v>261</v>
      </c>
      <c r="AO81" s="155" t="s">
        <v>261</v>
      </c>
      <c r="AP81" s="155" t="s">
        <v>261</v>
      </c>
      <c r="AQ81" s="155" t="s">
        <v>261</v>
      </c>
      <c r="AR81" s="155" t="s">
        <v>261</v>
      </c>
      <c r="AS81" s="155" t="s">
        <v>261</v>
      </c>
    </row>
    <row r="82" spans="1:45" s="163" customFormat="1" x14ac:dyDescent="0.2">
      <c r="A82" s="174">
        <v>802021182</v>
      </c>
      <c r="B82" s="174" t="s">
        <v>266</v>
      </c>
      <c r="C82" s="175">
        <v>44922</v>
      </c>
      <c r="D82" s="175">
        <v>44713</v>
      </c>
      <c r="E82" s="175">
        <v>44895</v>
      </c>
      <c r="F82" s="188">
        <v>93013343</v>
      </c>
      <c r="G82" s="174" t="s">
        <v>261</v>
      </c>
      <c r="H82" s="174" t="s">
        <v>261</v>
      </c>
      <c r="I82" s="174" t="s">
        <v>261</v>
      </c>
      <c r="J82" s="188">
        <v>5000100</v>
      </c>
      <c r="K82" s="174" t="s">
        <v>261</v>
      </c>
      <c r="L82" s="174" t="s">
        <v>261</v>
      </c>
      <c r="M82" s="174" t="s">
        <v>261</v>
      </c>
      <c r="N82" s="174" t="s">
        <v>261</v>
      </c>
      <c r="O82" s="174" t="s">
        <v>261</v>
      </c>
      <c r="P82" s="174" t="s">
        <v>261</v>
      </c>
      <c r="Q82" s="174" t="s">
        <v>261</v>
      </c>
      <c r="R82" s="174" t="s">
        <v>261</v>
      </c>
      <c r="S82" s="188">
        <v>32845124</v>
      </c>
      <c r="T82" s="174" t="s">
        <v>261</v>
      </c>
      <c r="U82" s="174" t="s">
        <v>261</v>
      </c>
      <c r="V82" s="188">
        <v>46066330</v>
      </c>
      <c r="W82" s="188">
        <v>9101789</v>
      </c>
      <c r="X82" s="155">
        <f t="shared" si="6"/>
        <v>0</v>
      </c>
      <c r="Y82" s="164">
        <v>0</v>
      </c>
      <c r="Z82" s="157">
        <v>0</v>
      </c>
      <c r="AA82" s="157">
        <f t="shared" si="7"/>
        <v>0</v>
      </c>
      <c r="AB82" s="155">
        <f t="shared" si="8"/>
        <v>93013343</v>
      </c>
      <c r="AC82" s="167" t="s">
        <v>19</v>
      </c>
      <c r="AD82" s="174">
        <v>8424</v>
      </c>
      <c r="AE82" s="174" t="s">
        <v>262</v>
      </c>
      <c r="AF82" s="184">
        <v>2</v>
      </c>
      <c r="AG82" s="189" t="s">
        <v>71</v>
      </c>
      <c r="AH82" s="185" t="s">
        <v>25</v>
      </c>
      <c r="AI82" s="174">
        <v>0</v>
      </c>
      <c r="AJ82" s="174"/>
      <c r="AK82" s="174" t="s">
        <v>129</v>
      </c>
      <c r="AL82" s="155" t="s">
        <v>261</v>
      </c>
      <c r="AM82" s="155" t="s">
        <v>261</v>
      </c>
      <c r="AN82" s="155" t="s">
        <v>261</v>
      </c>
      <c r="AO82" s="155" t="s">
        <v>261</v>
      </c>
      <c r="AP82" s="155" t="s">
        <v>261</v>
      </c>
      <c r="AQ82" s="155">
        <v>4900098</v>
      </c>
      <c r="AR82" s="155" t="s">
        <v>261</v>
      </c>
      <c r="AS82" s="155" t="s">
        <v>261</v>
      </c>
    </row>
    <row r="83" spans="1:45" s="163" customFormat="1" x14ac:dyDescent="0.2">
      <c r="A83" s="174">
        <v>891411663</v>
      </c>
      <c r="B83" s="174" t="s">
        <v>267</v>
      </c>
      <c r="C83" s="175">
        <v>44917</v>
      </c>
      <c r="D83" s="175">
        <v>43739</v>
      </c>
      <c r="E83" s="175">
        <v>44895</v>
      </c>
      <c r="F83" s="188">
        <v>132628091</v>
      </c>
      <c r="G83" s="174" t="s">
        <v>261</v>
      </c>
      <c r="H83" s="174" t="s">
        <v>261</v>
      </c>
      <c r="I83" s="174" t="s">
        <v>261</v>
      </c>
      <c r="J83" s="188">
        <v>8701789</v>
      </c>
      <c r="K83" s="174" t="s">
        <v>261</v>
      </c>
      <c r="L83" s="174" t="s">
        <v>261</v>
      </c>
      <c r="M83" s="174" t="s">
        <v>261</v>
      </c>
      <c r="N83" s="188">
        <v>950000</v>
      </c>
      <c r="O83" s="174" t="s">
        <v>261</v>
      </c>
      <c r="P83" s="174" t="s">
        <v>261</v>
      </c>
      <c r="Q83" s="188">
        <v>48716140</v>
      </c>
      <c r="R83" s="174" t="s">
        <v>261</v>
      </c>
      <c r="S83" s="188">
        <v>13959149</v>
      </c>
      <c r="T83" s="188">
        <v>15661570</v>
      </c>
      <c r="U83" s="174" t="s">
        <v>261</v>
      </c>
      <c r="V83" s="188">
        <v>6200</v>
      </c>
      <c r="W83" s="188">
        <v>44633243</v>
      </c>
      <c r="X83" s="155">
        <f t="shared" si="6"/>
        <v>0</v>
      </c>
      <c r="Y83" s="164">
        <v>0</v>
      </c>
      <c r="Z83" s="157">
        <v>0</v>
      </c>
      <c r="AA83" s="157">
        <f t="shared" si="7"/>
        <v>0</v>
      </c>
      <c r="AB83" s="155">
        <f t="shared" si="8"/>
        <v>132628091</v>
      </c>
      <c r="AC83" s="167" t="s">
        <v>56</v>
      </c>
      <c r="AD83" s="174">
        <v>8393</v>
      </c>
      <c r="AE83" s="174" t="s">
        <v>262</v>
      </c>
      <c r="AF83" s="184">
        <v>2</v>
      </c>
      <c r="AG83" s="189" t="s">
        <v>71</v>
      </c>
      <c r="AH83" s="185" t="s">
        <v>25</v>
      </c>
      <c r="AI83" s="174">
        <v>0</v>
      </c>
      <c r="AJ83" s="174"/>
      <c r="AK83" s="174" t="s">
        <v>129</v>
      </c>
      <c r="AL83" s="155" t="s">
        <v>261</v>
      </c>
      <c r="AM83" s="155" t="s">
        <v>261</v>
      </c>
      <c r="AN83" s="155" t="s">
        <v>261</v>
      </c>
      <c r="AO83" s="155" t="s">
        <v>261</v>
      </c>
      <c r="AP83" s="155" t="s">
        <v>261</v>
      </c>
      <c r="AQ83" s="155">
        <v>8701789</v>
      </c>
      <c r="AR83" s="155">
        <v>5830386</v>
      </c>
      <c r="AS83" s="155">
        <v>1543468</v>
      </c>
    </row>
    <row r="84" spans="1:45" s="163" customFormat="1" x14ac:dyDescent="0.2">
      <c r="A84" s="174">
        <v>804006248</v>
      </c>
      <c r="B84" s="174" t="s">
        <v>268</v>
      </c>
      <c r="C84" s="175">
        <v>44916</v>
      </c>
      <c r="D84" s="175">
        <v>43525</v>
      </c>
      <c r="E84" s="175">
        <v>44620</v>
      </c>
      <c r="F84" s="188">
        <v>3182523285</v>
      </c>
      <c r="G84" s="174" t="s">
        <v>261</v>
      </c>
      <c r="H84" s="174" t="s">
        <v>261</v>
      </c>
      <c r="I84" s="174" t="s">
        <v>261</v>
      </c>
      <c r="J84" s="188">
        <v>133911</v>
      </c>
      <c r="K84" s="174" t="s">
        <v>261</v>
      </c>
      <c r="L84" s="174" t="s">
        <v>261</v>
      </c>
      <c r="M84" s="188">
        <v>230371</v>
      </c>
      <c r="N84" s="174" t="s">
        <v>261</v>
      </c>
      <c r="O84" s="174" t="s">
        <v>261</v>
      </c>
      <c r="P84" s="174" t="s">
        <v>261</v>
      </c>
      <c r="Q84" s="174" t="s">
        <v>261</v>
      </c>
      <c r="R84" s="174" t="s">
        <v>261</v>
      </c>
      <c r="S84" s="188">
        <v>74611651</v>
      </c>
      <c r="T84" s="188">
        <v>5472644</v>
      </c>
      <c r="U84" s="174" t="s">
        <v>261</v>
      </c>
      <c r="V84" s="188">
        <v>15896790</v>
      </c>
      <c r="W84" s="188">
        <v>3086177918</v>
      </c>
      <c r="X84" s="155">
        <f t="shared" si="6"/>
        <v>0</v>
      </c>
      <c r="Y84" s="164">
        <v>0</v>
      </c>
      <c r="Z84" s="157">
        <v>0</v>
      </c>
      <c r="AA84" s="157">
        <f t="shared" si="7"/>
        <v>0</v>
      </c>
      <c r="AB84" s="155">
        <f t="shared" si="8"/>
        <v>3182523285</v>
      </c>
      <c r="AC84" s="167" t="s">
        <v>41</v>
      </c>
      <c r="AD84" s="174">
        <v>8377</v>
      </c>
      <c r="AE84" s="174" t="s">
        <v>262</v>
      </c>
      <c r="AF84" s="184">
        <v>2</v>
      </c>
      <c r="AG84" s="189" t="s">
        <v>71</v>
      </c>
      <c r="AH84" s="185" t="s">
        <v>25</v>
      </c>
      <c r="AI84" s="174">
        <v>0</v>
      </c>
      <c r="AJ84" s="174"/>
      <c r="AK84" s="174" t="s">
        <v>129</v>
      </c>
      <c r="AL84" s="155" t="s">
        <v>261</v>
      </c>
      <c r="AM84" s="155" t="s">
        <v>261</v>
      </c>
      <c r="AN84" s="155" t="s">
        <v>261</v>
      </c>
      <c r="AO84" s="155" t="s">
        <v>261</v>
      </c>
      <c r="AP84" s="155" t="s">
        <v>261</v>
      </c>
      <c r="AQ84" s="155" t="s">
        <v>261</v>
      </c>
      <c r="AR84" s="155" t="s">
        <v>261</v>
      </c>
      <c r="AS84" s="155">
        <v>133911</v>
      </c>
    </row>
    <row r="85" spans="1:45" customFormat="1" ht="15" x14ac:dyDescent="0.25">
      <c r="A85" s="174">
        <v>800233471</v>
      </c>
      <c r="B85" s="174" t="s">
        <v>270</v>
      </c>
      <c r="C85" s="175">
        <v>44896</v>
      </c>
      <c r="D85" s="175">
        <v>43040</v>
      </c>
      <c r="E85" s="175">
        <v>44804</v>
      </c>
      <c r="F85" s="188">
        <v>179510040</v>
      </c>
      <c r="G85" s="188">
        <v>0</v>
      </c>
      <c r="H85" s="188">
        <v>0</v>
      </c>
      <c r="I85" s="188">
        <v>0</v>
      </c>
      <c r="J85" s="188">
        <v>5229443</v>
      </c>
      <c r="K85" s="188">
        <v>0</v>
      </c>
      <c r="L85" s="188">
        <v>84167821</v>
      </c>
      <c r="M85" s="188">
        <v>0</v>
      </c>
      <c r="N85" s="188">
        <v>0</v>
      </c>
      <c r="O85" s="188">
        <v>0</v>
      </c>
      <c r="P85" s="188">
        <v>0</v>
      </c>
      <c r="Q85" s="188">
        <v>48676114</v>
      </c>
      <c r="R85" s="188">
        <v>0</v>
      </c>
      <c r="S85" s="190">
        <v>367072</v>
      </c>
      <c r="T85" s="188">
        <v>18841737</v>
      </c>
      <c r="U85" s="188">
        <v>0</v>
      </c>
      <c r="V85" s="188">
        <v>115234</v>
      </c>
      <c r="W85" s="190">
        <v>22112619</v>
      </c>
      <c r="X85" s="155">
        <f t="shared" si="6"/>
        <v>0</v>
      </c>
      <c r="Y85" s="188">
        <v>0</v>
      </c>
      <c r="Z85" s="188">
        <v>143226260</v>
      </c>
      <c r="AA85" s="157">
        <f t="shared" si="7"/>
        <v>143226260</v>
      </c>
      <c r="AB85" s="155">
        <f t="shared" si="8"/>
        <v>36283780</v>
      </c>
      <c r="AC85" s="167" t="s">
        <v>19</v>
      </c>
      <c r="AD85" s="174">
        <v>7976</v>
      </c>
      <c r="AE85" s="174" t="s">
        <v>57</v>
      </c>
      <c r="AF85" s="184">
        <v>2</v>
      </c>
      <c r="AG85" s="189" t="s">
        <v>71</v>
      </c>
      <c r="AH85" s="174"/>
      <c r="AI85" s="174"/>
      <c r="AJ85" s="174"/>
      <c r="AK85" s="174" t="s">
        <v>271</v>
      </c>
      <c r="AL85" s="174"/>
      <c r="AM85" s="174"/>
      <c r="AN85" s="174"/>
      <c r="AO85" s="174"/>
      <c r="AP85" s="174"/>
      <c r="AQ85" s="174"/>
      <c r="AR85" s="174"/>
      <c r="AS85" s="174"/>
    </row>
    <row r="86" spans="1:45" customFormat="1" ht="15" x14ac:dyDescent="0.25">
      <c r="A86" s="174">
        <v>800163519</v>
      </c>
      <c r="B86" s="174" t="s">
        <v>272</v>
      </c>
      <c r="C86" s="175">
        <v>44896</v>
      </c>
      <c r="D86" s="175">
        <v>44621</v>
      </c>
      <c r="E86" s="175">
        <v>44895</v>
      </c>
      <c r="F86" s="188">
        <v>3492980</v>
      </c>
      <c r="G86" s="188">
        <v>0</v>
      </c>
      <c r="H86" s="188">
        <v>0</v>
      </c>
      <c r="I86" s="188">
        <v>0</v>
      </c>
      <c r="J86" s="188">
        <v>151750</v>
      </c>
      <c r="K86" s="188">
        <v>0</v>
      </c>
      <c r="L86" s="188">
        <v>0</v>
      </c>
      <c r="M86" s="188">
        <v>0</v>
      </c>
      <c r="N86" s="188">
        <v>0</v>
      </c>
      <c r="O86" s="188">
        <v>0</v>
      </c>
      <c r="P86" s="188">
        <v>0</v>
      </c>
      <c r="Q86" s="188">
        <v>193806</v>
      </c>
      <c r="R86" s="188">
        <v>0</v>
      </c>
      <c r="S86" s="190">
        <v>1220655</v>
      </c>
      <c r="T86" s="188">
        <v>1122719</v>
      </c>
      <c r="U86" s="188">
        <v>0</v>
      </c>
      <c r="V86" s="188">
        <v>0</v>
      </c>
      <c r="W86" s="190">
        <v>804050</v>
      </c>
      <c r="X86" s="155">
        <f t="shared" si="6"/>
        <v>0</v>
      </c>
      <c r="Y86" s="188">
        <v>0</v>
      </c>
      <c r="Z86" s="188">
        <v>0</v>
      </c>
      <c r="AA86" s="157">
        <f t="shared" si="7"/>
        <v>0</v>
      </c>
      <c r="AB86" s="155">
        <f t="shared" si="8"/>
        <v>3492980</v>
      </c>
      <c r="AC86" s="167" t="s">
        <v>56</v>
      </c>
      <c r="AD86" s="174">
        <v>7971</v>
      </c>
      <c r="AE86" s="174" t="s">
        <v>57</v>
      </c>
      <c r="AF86" s="184">
        <v>2</v>
      </c>
      <c r="AG86" s="189" t="s">
        <v>71</v>
      </c>
      <c r="AH86" s="174"/>
      <c r="AI86" s="174"/>
      <c r="AJ86" s="174"/>
      <c r="AK86" s="174" t="s">
        <v>271</v>
      </c>
      <c r="AL86" s="174"/>
      <c r="AM86" s="174"/>
      <c r="AN86" s="174"/>
      <c r="AO86" s="174"/>
      <c r="AP86" s="174"/>
      <c r="AQ86" s="174"/>
      <c r="AR86" s="174"/>
      <c r="AS86" s="174"/>
    </row>
    <row r="87" spans="1:45" customFormat="1" ht="15" x14ac:dyDescent="0.25">
      <c r="A87" s="174">
        <v>35199725</v>
      </c>
      <c r="B87" s="174" t="s">
        <v>273</v>
      </c>
      <c r="C87" s="175">
        <v>44896</v>
      </c>
      <c r="D87" s="175">
        <v>44682</v>
      </c>
      <c r="E87" s="175">
        <v>44742</v>
      </c>
      <c r="F87" s="188">
        <v>1645146</v>
      </c>
      <c r="G87" s="188">
        <v>0</v>
      </c>
      <c r="H87" s="188">
        <v>0</v>
      </c>
      <c r="I87" s="188">
        <v>0</v>
      </c>
      <c r="J87" s="188">
        <v>452200</v>
      </c>
      <c r="K87" s="188">
        <v>0</v>
      </c>
      <c r="L87" s="188">
        <v>0</v>
      </c>
      <c r="M87" s="188">
        <v>0</v>
      </c>
      <c r="N87" s="188">
        <v>0</v>
      </c>
      <c r="O87" s="188">
        <v>0</v>
      </c>
      <c r="P87" s="188">
        <v>446698</v>
      </c>
      <c r="Q87" s="188">
        <v>0</v>
      </c>
      <c r="R87" s="188">
        <v>0</v>
      </c>
      <c r="S87" s="190">
        <v>485126</v>
      </c>
      <c r="T87" s="188">
        <v>222051</v>
      </c>
      <c r="U87" s="188">
        <v>0</v>
      </c>
      <c r="V87" s="188">
        <v>0</v>
      </c>
      <c r="W87" s="190">
        <v>39071</v>
      </c>
      <c r="X87" s="155">
        <f t="shared" si="6"/>
        <v>0</v>
      </c>
      <c r="Y87" s="188">
        <v>0</v>
      </c>
      <c r="Z87" s="188">
        <v>0</v>
      </c>
      <c r="AA87" s="157">
        <f t="shared" si="7"/>
        <v>0</v>
      </c>
      <c r="AB87" s="155">
        <f t="shared" si="8"/>
        <v>1645146</v>
      </c>
      <c r="AC87" s="167" t="s">
        <v>58</v>
      </c>
      <c r="AD87" s="174">
        <v>7969</v>
      </c>
      <c r="AE87" s="174" t="s">
        <v>57</v>
      </c>
      <c r="AF87" s="184">
        <v>2</v>
      </c>
      <c r="AG87" s="189" t="s">
        <v>71</v>
      </c>
      <c r="AH87" s="174"/>
      <c r="AI87" s="174"/>
      <c r="AJ87" s="174"/>
      <c r="AK87" s="174" t="s">
        <v>271</v>
      </c>
      <c r="AL87" s="174"/>
      <c r="AM87" s="174"/>
      <c r="AN87" s="174"/>
      <c r="AO87" s="174"/>
      <c r="AP87" s="174"/>
      <c r="AQ87" s="174"/>
      <c r="AR87" s="174"/>
      <c r="AS87" s="174"/>
    </row>
    <row r="88" spans="1:45" customFormat="1" ht="15" x14ac:dyDescent="0.25">
      <c r="A88" s="191">
        <v>821000831</v>
      </c>
      <c r="B88" s="174" t="s">
        <v>274</v>
      </c>
      <c r="C88" s="175">
        <v>44897</v>
      </c>
      <c r="D88" s="175">
        <v>44075</v>
      </c>
      <c r="E88" s="175">
        <v>44165</v>
      </c>
      <c r="F88" s="188">
        <v>148015269</v>
      </c>
      <c r="G88" s="188">
        <v>0</v>
      </c>
      <c r="H88" s="188">
        <v>0</v>
      </c>
      <c r="I88" s="188">
        <v>0</v>
      </c>
      <c r="J88" s="188">
        <v>7083749</v>
      </c>
      <c r="K88" s="188">
        <v>0</v>
      </c>
      <c r="L88" s="188">
        <v>0</v>
      </c>
      <c r="M88" s="188">
        <v>0</v>
      </c>
      <c r="N88" s="188">
        <v>969984</v>
      </c>
      <c r="O88" s="188">
        <v>0</v>
      </c>
      <c r="P88" s="188">
        <v>0</v>
      </c>
      <c r="Q88" s="188">
        <v>1797400</v>
      </c>
      <c r="R88" s="188">
        <v>0</v>
      </c>
      <c r="S88" s="190">
        <v>3059495</v>
      </c>
      <c r="T88" s="188">
        <v>12937017</v>
      </c>
      <c r="U88" s="188">
        <v>0</v>
      </c>
      <c r="V88" s="188">
        <v>121978224</v>
      </c>
      <c r="W88" s="190">
        <v>189400</v>
      </c>
      <c r="X88" s="155">
        <f t="shared" si="6"/>
        <v>0</v>
      </c>
      <c r="Y88" s="188">
        <v>0</v>
      </c>
      <c r="Z88" s="188">
        <v>0</v>
      </c>
      <c r="AA88" s="157">
        <f t="shared" si="7"/>
        <v>0</v>
      </c>
      <c r="AB88" s="155">
        <f t="shared" si="8"/>
        <v>148015269</v>
      </c>
      <c r="AC88" s="167" t="s">
        <v>56</v>
      </c>
      <c r="AD88" s="174">
        <v>7999</v>
      </c>
      <c r="AE88" s="174" t="s">
        <v>57</v>
      </c>
      <c r="AF88" s="184">
        <v>2</v>
      </c>
      <c r="AG88" s="189" t="s">
        <v>71</v>
      </c>
      <c r="AH88" s="174" t="s">
        <v>25</v>
      </c>
      <c r="AI88" s="174"/>
      <c r="AJ88" s="175"/>
      <c r="AK88" s="174" t="s">
        <v>275</v>
      </c>
      <c r="AL88" s="188"/>
      <c r="AM88" s="188"/>
      <c r="AN88" s="188"/>
      <c r="AO88" s="188"/>
      <c r="AP88" s="188"/>
      <c r="AQ88" s="188"/>
      <c r="AR88" s="188"/>
      <c r="AS88" s="188"/>
    </row>
    <row r="89" spans="1:45" customFormat="1" ht="15" x14ac:dyDescent="0.25">
      <c r="A89" s="191">
        <v>813010024</v>
      </c>
      <c r="B89" s="174" t="s">
        <v>276</v>
      </c>
      <c r="C89" s="175">
        <v>44897</v>
      </c>
      <c r="D89" s="175">
        <v>44075</v>
      </c>
      <c r="E89" s="175">
        <v>44895</v>
      </c>
      <c r="F89" s="188">
        <v>11441448</v>
      </c>
      <c r="G89" s="188">
        <v>0</v>
      </c>
      <c r="H89" s="188">
        <v>0</v>
      </c>
      <c r="I89" s="188">
        <v>0</v>
      </c>
      <c r="J89" s="188">
        <v>989318</v>
      </c>
      <c r="K89" s="188">
        <v>0</v>
      </c>
      <c r="L89" s="188">
        <v>0</v>
      </c>
      <c r="M89" s="188">
        <v>0</v>
      </c>
      <c r="N89" s="188">
        <v>0</v>
      </c>
      <c r="O89" s="188">
        <v>0</v>
      </c>
      <c r="P89" s="188">
        <v>0</v>
      </c>
      <c r="Q89" s="188">
        <v>293700</v>
      </c>
      <c r="R89" s="188">
        <v>0</v>
      </c>
      <c r="S89" s="190">
        <v>3260993</v>
      </c>
      <c r="T89" s="188">
        <v>720544</v>
      </c>
      <c r="U89" s="188">
        <v>0</v>
      </c>
      <c r="V89" s="188">
        <v>1778462</v>
      </c>
      <c r="W89" s="190">
        <v>4398431</v>
      </c>
      <c r="X89" s="155">
        <f t="shared" si="6"/>
        <v>0</v>
      </c>
      <c r="Y89" s="188">
        <v>0</v>
      </c>
      <c r="Z89" s="188">
        <v>0</v>
      </c>
      <c r="AA89" s="157">
        <f t="shared" si="7"/>
        <v>0</v>
      </c>
      <c r="AB89" s="155">
        <f t="shared" si="8"/>
        <v>11441448</v>
      </c>
      <c r="AC89" s="167" t="s">
        <v>56</v>
      </c>
      <c r="AD89" s="174">
        <v>7996</v>
      </c>
      <c r="AE89" s="174" t="s">
        <v>57</v>
      </c>
      <c r="AF89" s="184">
        <v>2</v>
      </c>
      <c r="AG89" s="189" t="s">
        <v>71</v>
      </c>
      <c r="AH89" s="174" t="s">
        <v>25</v>
      </c>
      <c r="AI89" s="174"/>
      <c r="AJ89" s="175"/>
      <c r="AK89" s="174" t="s">
        <v>275</v>
      </c>
      <c r="AL89" s="188"/>
      <c r="AM89" s="188"/>
      <c r="AN89" s="188"/>
      <c r="AO89" s="188"/>
      <c r="AP89" s="188"/>
      <c r="AQ89" s="188"/>
      <c r="AR89" s="188"/>
      <c r="AS89" s="188"/>
    </row>
    <row r="90" spans="1:45" customFormat="1" ht="15" x14ac:dyDescent="0.25">
      <c r="A90" s="191">
        <v>800084206</v>
      </c>
      <c r="B90" s="174" t="s">
        <v>277</v>
      </c>
      <c r="C90" s="175">
        <v>44897</v>
      </c>
      <c r="D90" s="175">
        <v>42401</v>
      </c>
      <c r="E90" s="175">
        <v>44895</v>
      </c>
      <c r="F90" s="188">
        <v>76162166</v>
      </c>
      <c r="G90" s="188">
        <v>215532</v>
      </c>
      <c r="H90" s="188">
        <v>0</v>
      </c>
      <c r="I90" s="188">
        <v>0</v>
      </c>
      <c r="J90" s="188">
        <v>1904823</v>
      </c>
      <c r="K90" s="188">
        <v>0</v>
      </c>
      <c r="L90" s="188">
        <v>0</v>
      </c>
      <c r="M90" s="188">
        <v>0</v>
      </c>
      <c r="N90" s="188">
        <v>284496</v>
      </c>
      <c r="O90" s="188">
        <v>0</v>
      </c>
      <c r="P90" s="188">
        <v>0</v>
      </c>
      <c r="Q90" s="188">
        <v>36086315</v>
      </c>
      <c r="R90" s="188">
        <v>0</v>
      </c>
      <c r="S90" s="190">
        <v>14666355</v>
      </c>
      <c r="T90" s="188">
        <v>5488371</v>
      </c>
      <c r="U90" s="188">
        <v>0</v>
      </c>
      <c r="V90" s="188">
        <v>454563</v>
      </c>
      <c r="W90" s="190">
        <v>17061711</v>
      </c>
      <c r="X90" s="155">
        <f t="shared" si="6"/>
        <v>0</v>
      </c>
      <c r="Y90" s="188">
        <v>0</v>
      </c>
      <c r="Z90" s="188">
        <v>1273313</v>
      </c>
      <c r="AA90" s="157">
        <f t="shared" si="7"/>
        <v>1273313</v>
      </c>
      <c r="AB90" s="155">
        <f t="shared" si="8"/>
        <v>74888853</v>
      </c>
      <c r="AC90" s="167" t="s">
        <v>56</v>
      </c>
      <c r="AD90" s="174">
        <v>7994</v>
      </c>
      <c r="AE90" s="174" t="s">
        <v>57</v>
      </c>
      <c r="AF90" s="184">
        <v>2</v>
      </c>
      <c r="AG90" s="189" t="s">
        <v>71</v>
      </c>
      <c r="AH90" s="174"/>
      <c r="AI90" s="174"/>
      <c r="AJ90" s="174"/>
      <c r="AK90" s="174" t="s">
        <v>278</v>
      </c>
      <c r="AL90" s="174"/>
      <c r="AM90" s="174"/>
      <c r="AN90" s="174"/>
      <c r="AO90" s="174"/>
      <c r="AP90" s="174"/>
      <c r="AQ90" s="174"/>
      <c r="AR90" s="174"/>
      <c r="AS90" s="174"/>
    </row>
    <row r="91" spans="1:45" customFormat="1" ht="15" x14ac:dyDescent="0.25">
      <c r="A91" s="174">
        <v>900010842</v>
      </c>
      <c r="B91" s="174" t="s">
        <v>279</v>
      </c>
      <c r="C91" s="175">
        <v>44897</v>
      </c>
      <c r="D91" s="175">
        <v>44593</v>
      </c>
      <c r="E91" s="175">
        <v>44895</v>
      </c>
      <c r="F91" s="188">
        <v>95026305</v>
      </c>
      <c r="G91" s="188">
        <v>0</v>
      </c>
      <c r="H91" s="188">
        <v>0</v>
      </c>
      <c r="I91" s="188">
        <v>0</v>
      </c>
      <c r="J91" s="188">
        <v>52578471</v>
      </c>
      <c r="K91" s="188">
        <v>0</v>
      </c>
      <c r="L91" s="188">
        <v>0</v>
      </c>
      <c r="M91" s="188">
        <v>0</v>
      </c>
      <c r="N91" s="188">
        <v>0</v>
      </c>
      <c r="O91" s="188">
        <v>0</v>
      </c>
      <c r="P91" s="188">
        <v>0</v>
      </c>
      <c r="Q91" s="188">
        <v>2500000</v>
      </c>
      <c r="R91" s="188">
        <v>0</v>
      </c>
      <c r="S91" s="190">
        <v>0</v>
      </c>
      <c r="T91" s="188">
        <v>0</v>
      </c>
      <c r="U91" s="188">
        <v>3269232</v>
      </c>
      <c r="V91" s="188">
        <v>0</v>
      </c>
      <c r="W91" s="190">
        <v>36678602</v>
      </c>
      <c r="X91" s="155">
        <f t="shared" si="6"/>
        <v>0</v>
      </c>
      <c r="Y91" s="188">
        <v>0</v>
      </c>
      <c r="Z91" s="188">
        <v>0</v>
      </c>
      <c r="AA91" s="157">
        <f t="shared" si="7"/>
        <v>0</v>
      </c>
      <c r="AB91" s="155">
        <f t="shared" si="8"/>
        <v>95026305</v>
      </c>
      <c r="AC91" s="167" t="s">
        <v>19</v>
      </c>
      <c r="AD91" s="174">
        <v>7989</v>
      </c>
      <c r="AE91" s="174" t="s">
        <v>57</v>
      </c>
      <c r="AF91" s="184">
        <v>2</v>
      </c>
      <c r="AG91" s="189" t="s">
        <v>71</v>
      </c>
      <c r="AH91" s="174"/>
      <c r="AI91" s="174"/>
      <c r="AJ91" s="174"/>
      <c r="AK91" s="174" t="s">
        <v>271</v>
      </c>
      <c r="AL91" s="174"/>
      <c r="AM91" s="174"/>
      <c r="AN91" s="174"/>
      <c r="AO91" s="174"/>
      <c r="AP91" s="174"/>
      <c r="AQ91" s="174"/>
      <c r="AR91" s="174"/>
      <c r="AS91" s="174"/>
    </row>
    <row r="92" spans="1:45" customFormat="1" ht="15" x14ac:dyDescent="0.25">
      <c r="A92" s="174">
        <v>820003431</v>
      </c>
      <c r="B92" s="174" t="s">
        <v>280</v>
      </c>
      <c r="C92" s="175">
        <v>44897</v>
      </c>
      <c r="D92" s="175">
        <v>44652</v>
      </c>
      <c r="E92" s="175">
        <v>44742</v>
      </c>
      <c r="F92" s="188">
        <v>810323</v>
      </c>
      <c r="G92" s="188">
        <v>0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88">
        <v>0</v>
      </c>
      <c r="N92" s="188">
        <v>0</v>
      </c>
      <c r="O92" s="188">
        <v>0</v>
      </c>
      <c r="P92" s="188">
        <v>0</v>
      </c>
      <c r="Q92" s="188">
        <v>0</v>
      </c>
      <c r="R92" s="188">
        <v>0</v>
      </c>
      <c r="S92" s="190">
        <v>3691</v>
      </c>
      <c r="T92" s="188">
        <v>514232</v>
      </c>
      <c r="U92" s="188">
        <v>0</v>
      </c>
      <c r="V92" s="188">
        <v>0</v>
      </c>
      <c r="W92" s="190">
        <v>292400</v>
      </c>
      <c r="X92" s="155">
        <f t="shared" si="6"/>
        <v>0</v>
      </c>
      <c r="Y92" s="188">
        <v>0</v>
      </c>
      <c r="Z92" s="188">
        <v>0</v>
      </c>
      <c r="AA92" s="157">
        <f t="shared" si="7"/>
        <v>0</v>
      </c>
      <c r="AB92" s="155">
        <f t="shared" si="8"/>
        <v>810323</v>
      </c>
      <c r="AC92" s="167" t="s">
        <v>56</v>
      </c>
      <c r="AD92" s="174">
        <v>7978</v>
      </c>
      <c r="AE92" s="174" t="s">
        <v>57</v>
      </c>
      <c r="AF92" s="184">
        <v>2</v>
      </c>
      <c r="AG92" s="189" t="s">
        <v>71</v>
      </c>
      <c r="AH92" s="174"/>
      <c r="AI92" s="174"/>
      <c r="AJ92" s="174"/>
      <c r="AK92" s="174" t="s">
        <v>271</v>
      </c>
      <c r="AL92" s="174"/>
      <c r="AM92" s="174"/>
      <c r="AN92" s="174"/>
      <c r="AO92" s="174"/>
      <c r="AP92" s="174"/>
      <c r="AQ92" s="174"/>
      <c r="AR92" s="174"/>
      <c r="AS92" s="174"/>
    </row>
    <row r="93" spans="1:45" customFormat="1" ht="15" x14ac:dyDescent="0.25">
      <c r="A93" s="169">
        <v>901208937</v>
      </c>
      <c r="B93" s="174" t="s">
        <v>281</v>
      </c>
      <c r="C93" s="175">
        <v>44900</v>
      </c>
      <c r="D93" s="175">
        <v>44197</v>
      </c>
      <c r="E93" s="175">
        <v>44895</v>
      </c>
      <c r="F93" s="188">
        <v>3423653092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189710221</v>
      </c>
      <c r="M93" s="188">
        <v>205501845</v>
      </c>
      <c r="N93" s="188">
        <v>0</v>
      </c>
      <c r="O93" s="188">
        <v>0</v>
      </c>
      <c r="P93" s="188">
        <v>0</v>
      </c>
      <c r="Q93" s="188">
        <v>336758622</v>
      </c>
      <c r="R93" s="188">
        <v>0</v>
      </c>
      <c r="S93" s="190">
        <v>0</v>
      </c>
      <c r="T93" s="188">
        <v>1236900</v>
      </c>
      <c r="U93" s="188">
        <v>4514774</v>
      </c>
      <c r="V93" s="188">
        <v>10464300</v>
      </c>
      <c r="W93" s="190">
        <v>2675466430</v>
      </c>
      <c r="X93" s="155">
        <f t="shared" si="6"/>
        <v>0</v>
      </c>
      <c r="Y93" s="188">
        <v>0</v>
      </c>
      <c r="Z93" s="188">
        <v>0</v>
      </c>
      <c r="AA93" s="157">
        <f t="shared" si="7"/>
        <v>0</v>
      </c>
      <c r="AB93" s="155">
        <f t="shared" si="8"/>
        <v>3423653092</v>
      </c>
      <c r="AC93" s="167" t="s">
        <v>19</v>
      </c>
      <c r="AD93" s="174">
        <v>8291</v>
      </c>
      <c r="AE93" s="174" t="s">
        <v>57</v>
      </c>
      <c r="AF93" s="184">
        <v>2</v>
      </c>
      <c r="AG93" s="189" t="s">
        <v>71</v>
      </c>
      <c r="AH93" s="174" t="s">
        <v>25</v>
      </c>
      <c r="AI93" s="174"/>
      <c r="AJ93" s="175">
        <v>43830</v>
      </c>
      <c r="AK93" s="174" t="s">
        <v>275</v>
      </c>
      <c r="AL93" s="188"/>
      <c r="AM93" s="188"/>
      <c r="AN93" s="188"/>
      <c r="AO93" s="188"/>
      <c r="AP93" s="188"/>
      <c r="AQ93" s="188"/>
      <c r="AR93" s="188"/>
      <c r="AS93" s="188"/>
    </row>
    <row r="94" spans="1:45" customFormat="1" ht="15" x14ac:dyDescent="0.25">
      <c r="A94" s="191">
        <v>820002657</v>
      </c>
      <c r="B94" s="174" t="s">
        <v>177</v>
      </c>
      <c r="C94" s="175">
        <v>44900</v>
      </c>
      <c r="D94" s="175">
        <v>44562</v>
      </c>
      <c r="E94" s="175">
        <v>44742</v>
      </c>
      <c r="F94" s="188">
        <v>513975</v>
      </c>
      <c r="G94" s="188">
        <v>0</v>
      </c>
      <c r="H94" s="188">
        <v>0</v>
      </c>
      <c r="I94" s="188">
        <v>0</v>
      </c>
      <c r="J94" s="188">
        <v>512475</v>
      </c>
      <c r="K94" s="188">
        <v>0</v>
      </c>
      <c r="L94" s="188">
        <v>0</v>
      </c>
      <c r="M94" s="188">
        <v>0</v>
      </c>
      <c r="N94" s="188">
        <v>0</v>
      </c>
      <c r="O94" s="188">
        <v>0</v>
      </c>
      <c r="P94" s="188">
        <v>0</v>
      </c>
      <c r="Q94" s="188">
        <v>0</v>
      </c>
      <c r="R94" s="188">
        <v>0</v>
      </c>
      <c r="S94" s="190">
        <v>0</v>
      </c>
      <c r="T94" s="188">
        <v>0</v>
      </c>
      <c r="U94" s="188">
        <v>0</v>
      </c>
      <c r="V94" s="188">
        <v>0</v>
      </c>
      <c r="W94" s="190">
        <v>1500</v>
      </c>
      <c r="X94" s="155">
        <f t="shared" si="6"/>
        <v>0</v>
      </c>
      <c r="Y94" s="188">
        <v>0</v>
      </c>
      <c r="Z94" s="188">
        <v>0</v>
      </c>
      <c r="AA94" s="157">
        <f t="shared" si="7"/>
        <v>0</v>
      </c>
      <c r="AB94" s="155">
        <f t="shared" si="8"/>
        <v>513975</v>
      </c>
      <c r="AC94" s="167" t="s">
        <v>56</v>
      </c>
      <c r="AD94" s="174">
        <v>8025</v>
      </c>
      <c r="AE94" s="174" t="s">
        <v>57</v>
      </c>
      <c r="AF94" s="184">
        <v>2</v>
      </c>
      <c r="AG94" s="189" t="s">
        <v>71</v>
      </c>
      <c r="AH94" s="174" t="s">
        <v>25</v>
      </c>
      <c r="AI94" s="174"/>
      <c r="AJ94" s="175">
        <v>44196</v>
      </c>
      <c r="AK94" s="174" t="s">
        <v>275</v>
      </c>
      <c r="AL94" s="188"/>
      <c r="AM94" s="188"/>
      <c r="AN94" s="188"/>
      <c r="AO94" s="188"/>
      <c r="AP94" s="188"/>
      <c r="AQ94" s="188"/>
      <c r="AR94" s="188"/>
      <c r="AS94" s="188"/>
    </row>
    <row r="95" spans="1:45" customFormat="1" ht="15" x14ac:dyDescent="0.25">
      <c r="A95" s="169">
        <v>829003945</v>
      </c>
      <c r="B95" s="174" t="s">
        <v>282</v>
      </c>
      <c r="C95" s="175">
        <v>44902</v>
      </c>
      <c r="D95" s="175">
        <v>44317</v>
      </c>
      <c r="E95" s="175">
        <v>44865</v>
      </c>
      <c r="F95" s="188">
        <v>582340</v>
      </c>
      <c r="G95" s="188">
        <v>0</v>
      </c>
      <c r="H95" s="188">
        <v>0</v>
      </c>
      <c r="I95" s="188">
        <v>0</v>
      </c>
      <c r="J95" s="188">
        <v>0</v>
      </c>
      <c r="K95" s="188">
        <v>0</v>
      </c>
      <c r="L95" s="188">
        <v>0</v>
      </c>
      <c r="M95" s="188">
        <v>0</v>
      </c>
      <c r="N95" s="188">
        <v>0</v>
      </c>
      <c r="O95" s="188">
        <v>0</v>
      </c>
      <c r="P95" s="188">
        <v>0</v>
      </c>
      <c r="Q95" s="188">
        <v>0</v>
      </c>
      <c r="R95" s="188">
        <v>0</v>
      </c>
      <c r="S95" s="190">
        <v>0</v>
      </c>
      <c r="T95" s="188">
        <v>125100</v>
      </c>
      <c r="U95" s="188">
        <v>0</v>
      </c>
      <c r="V95" s="188">
        <v>390040</v>
      </c>
      <c r="W95" s="190">
        <v>67200</v>
      </c>
      <c r="X95" s="155">
        <f t="shared" si="6"/>
        <v>0</v>
      </c>
      <c r="Y95" s="188">
        <v>0</v>
      </c>
      <c r="Z95" s="188">
        <v>0</v>
      </c>
      <c r="AA95" s="157">
        <f t="shared" si="7"/>
        <v>0</v>
      </c>
      <c r="AB95" s="155">
        <f t="shared" si="8"/>
        <v>582340</v>
      </c>
      <c r="AC95" s="167" t="s">
        <v>19</v>
      </c>
      <c r="AD95" s="174">
        <v>8099</v>
      </c>
      <c r="AE95" s="174" t="s">
        <v>57</v>
      </c>
      <c r="AF95" s="184">
        <v>2</v>
      </c>
      <c r="AG95" s="189" t="s">
        <v>71</v>
      </c>
      <c r="AH95" s="174" t="s">
        <v>25</v>
      </c>
      <c r="AI95" s="174"/>
      <c r="AJ95" s="175"/>
      <c r="AK95" s="174" t="s">
        <v>275</v>
      </c>
      <c r="AL95" s="188"/>
      <c r="AM95" s="188"/>
      <c r="AN95" s="188"/>
      <c r="AO95" s="188"/>
      <c r="AP95" s="188"/>
      <c r="AQ95" s="188"/>
      <c r="AR95" s="188"/>
      <c r="AS95" s="188"/>
    </row>
    <row r="96" spans="1:45" customFormat="1" ht="15" x14ac:dyDescent="0.25">
      <c r="A96" s="169">
        <v>900448559</v>
      </c>
      <c r="B96" s="174" t="s">
        <v>283</v>
      </c>
      <c r="C96" s="175">
        <v>44902</v>
      </c>
      <c r="D96" s="175">
        <v>43252</v>
      </c>
      <c r="E96" s="175">
        <v>44865</v>
      </c>
      <c r="F96" s="188">
        <v>86627381</v>
      </c>
      <c r="G96" s="188">
        <v>0</v>
      </c>
      <c r="H96" s="188">
        <v>0</v>
      </c>
      <c r="I96" s="188">
        <v>0</v>
      </c>
      <c r="J96" s="188">
        <v>4113300</v>
      </c>
      <c r="K96" s="188">
        <v>0</v>
      </c>
      <c r="L96" s="188">
        <v>0</v>
      </c>
      <c r="M96" s="188">
        <v>0</v>
      </c>
      <c r="N96" s="188">
        <v>0</v>
      </c>
      <c r="O96" s="188">
        <v>0</v>
      </c>
      <c r="P96" s="188">
        <v>0</v>
      </c>
      <c r="Q96" s="188">
        <v>0</v>
      </c>
      <c r="R96" s="188">
        <v>0</v>
      </c>
      <c r="S96" s="190">
        <v>923200</v>
      </c>
      <c r="T96" s="188">
        <v>2354850</v>
      </c>
      <c r="U96" s="188">
        <v>0</v>
      </c>
      <c r="V96" s="188">
        <v>68820105</v>
      </c>
      <c r="W96" s="190">
        <v>10415926</v>
      </c>
      <c r="X96" s="155">
        <f t="shared" si="6"/>
        <v>0</v>
      </c>
      <c r="Y96" s="188">
        <v>0</v>
      </c>
      <c r="Z96" s="188">
        <v>0</v>
      </c>
      <c r="AA96" s="157">
        <f t="shared" si="7"/>
        <v>0</v>
      </c>
      <c r="AB96" s="155">
        <f t="shared" si="8"/>
        <v>86627381</v>
      </c>
      <c r="AC96" s="167" t="s">
        <v>19</v>
      </c>
      <c r="AD96" s="174">
        <v>8097</v>
      </c>
      <c r="AE96" s="174" t="s">
        <v>57</v>
      </c>
      <c r="AF96" s="184">
        <v>2</v>
      </c>
      <c r="AG96" s="189" t="s">
        <v>71</v>
      </c>
      <c r="AH96" s="174" t="s">
        <v>25</v>
      </c>
      <c r="AI96" s="174"/>
      <c r="AJ96" s="175">
        <v>43100</v>
      </c>
      <c r="AK96" s="174" t="s">
        <v>275</v>
      </c>
      <c r="AL96" s="188"/>
      <c r="AM96" s="188"/>
      <c r="AN96" s="188"/>
      <c r="AO96" s="188"/>
      <c r="AP96" s="188"/>
      <c r="AQ96" s="188"/>
      <c r="AR96" s="188"/>
      <c r="AS96" s="188"/>
    </row>
    <row r="97" spans="1:45" customFormat="1" ht="15" x14ac:dyDescent="0.25">
      <c r="A97" s="169">
        <v>900447641</v>
      </c>
      <c r="B97" s="174" t="s">
        <v>284</v>
      </c>
      <c r="C97" s="175">
        <v>44902</v>
      </c>
      <c r="D97" s="175">
        <v>44805</v>
      </c>
      <c r="E97" s="175">
        <v>44895</v>
      </c>
      <c r="F97" s="188">
        <v>44694354</v>
      </c>
      <c r="G97" s="188">
        <v>0</v>
      </c>
      <c r="H97" s="188">
        <v>0</v>
      </c>
      <c r="I97" s="188">
        <v>0</v>
      </c>
      <c r="J97" s="188">
        <v>43813264</v>
      </c>
      <c r="K97" s="188">
        <v>0</v>
      </c>
      <c r="L97" s="188">
        <v>0</v>
      </c>
      <c r="M97" s="188">
        <v>0</v>
      </c>
      <c r="N97" s="188">
        <v>0</v>
      </c>
      <c r="O97" s="188">
        <v>0</v>
      </c>
      <c r="P97" s="188">
        <v>0</v>
      </c>
      <c r="Q97" s="188">
        <v>0</v>
      </c>
      <c r="R97" s="188">
        <v>0</v>
      </c>
      <c r="S97" s="190">
        <v>0</v>
      </c>
      <c r="T97" s="188">
        <v>0</v>
      </c>
      <c r="U97" s="188">
        <v>0</v>
      </c>
      <c r="V97" s="188">
        <v>0</v>
      </c>
      <c r="W97" s="190">
        <v>881090</v>
      </c>
      <c r="X97" s="155">
        <f t="shared" si="6"/>
        <v>0</v>
      </c>
      <c r="Y97" s="188">
        <v>0</v>
      </c>
      <c r="Z97" s="188">
        <v>0</v>
      </c>
      <c r="AA97" s="157">
        <f t="shared" si="7"/>
        <v>0</v>
      </c>
      <c r="AB97" s="155">
        <f t="shared" si="8"/>
        <v>44694354</v>
      </c>
      <c r="AC97" s="167" t="s">
        <v>19</v>
      </c>
      <c r="AD97" s="174">
        <v>8085</v>
      </c>
      <c r="AE97" s="174" t="s">
        <v>57</v>
      </c>
      <c r="AF97" s="184">
        <v>2</v>
      </c>
      <c r="AG97" s="189" t="s">
        <v>71</v>
      </c>
      <c r="AH97" s="174" t="s">
        <v>25</v>
      </c>
      <c r="AI97" s="174"/>
      <c r="AJ97" s="175"/>
      <c r="AK97" s="174" t="s">
        <v>275</v>
      </c>
      <c r="AL97" s="188"/>
      <c r="AM97" s="188"/>
      <c r="AN97" s="188"/>
      <c r="AO97" s="188"/>
      <c r="AP97" s="188"/>
      <c r="AQ97" s="188"/>
      <c r="AR97" s="188"/>
      <c r="AS97" s="188"/>
    </row>
    <row r="98" spans="1:45" customFormat="1" ht="15" x14ac:dyDescent="0.25">
      <c r="A98" s="191">
        <v>820004318</v>
      </c>
      <c r="B98" s="174" t="s">
        <v>285</v>
      </c>
      <c r="C98" s="175">
        <v>44902</v>
      </c>
      <c r="D98" s="175">
        <v>44562</v>
      </c>
      <c r="E98" s="175">
        <v>44865</v>
      </c>
      <c r="F98" s="188">
        <v>13827393</v>
      </c>
      <c r="G98" s="188">
        <v>0</v>
      </c>
      <c r="H98" s="188">
        <v>0</v>
      </c>
      <c r="I98" s="188">
        <v>0</v>
      </c>
      <c r="J98" s="188">
        <v>320881</v>
      </c>
      <c r="K98" s="188">
        <v>0</v>
      </c>
      <c r="L98" s="188">
        <v>0</v>
      </c>
      <c r="M98" s="188">
        <v>0</v>
      </c>
      <c r="N98" s="188">
        <v>0</v>
      </c>
      <c r="O98" s="188">
        <v>0</v>
      </c>
      <c r="P98" s="188">
        <v>0</v>
      </c>
      <c r="Q98" s="188">
        <v>0</v>
      </c>
      <c r="R98" s="188">
        <v>0</v>
      </c>
      <c r="S98" s="190">
        <v>0</v>
      </c>
      <c r="T98" s="188">
        <v>1438650</v>
      </c>
      <c r="U98" s="188">
        <v>0</v>
      </c>
      <c r="V98" s="188">
        <v>11864243</v>
      </c>
      <c r="W98" s="190">
        <v>203619</v>
      </c>
      <c r="X98" s="155">
        <f t="shared" si="6"/>
        <v>0</v>
      </c>
      <c r="Y98" s="188">
        <v>0</v>
      </c>
      <c r="Z98" s="188">
        <v>0</v>
      </c>
      <c r="AA98" s="157">
        <f t="shared" si="7"/>
        <v>0</v>
      </c>
      <c r="AB98" s="155">
        <f t="shared" si="8"/>
        <v>13827393</v>
      </c>
      <c r="AC98" s="167" t="s">
        <v>56</v>
      </c>
      <c r="AD98" s="174">
        <v>8084</v>
      </c>
      <c r="AE98" s="174" t="s">
        <v>57</v>
      </c>
      <c r="AF98" s="184">
        <v>2</v>
      </c>
      <c r="AG98" s="189" t="s">
        <v>71</v>
      </c>
      <c r="AH98" s="174" t="s">
        <v>25</v>
      </c>
      <c r="AI98" s="174"/>
      <c r="AJ98" s="175">
        <v>43830</v>
      </c>
      <c r="AK98" s="174" t="s">
        <v>275</v>
      </c>
      <c r="AL98" s="188"/>
      <c r="AM98" s="188"/>
      <c r="AN98" s="188"/>
      <c r="AO98" s="188"/>
      <c r="AP98" s="188"/>
      <c r="AQ98" s="188"/>
      <c r="AR98" s="188"/>
      <c r="AS98" s="188"/>
    </row>
    <row r="99" spans="1:45" customFormat="1" ht="15" x14ac:dyDescent="0.25">
      <c r="A99" s="169">
        <v>830099027</v>
      </c>
      <c r="B99" s="174" t="s">
        <v>286</v>
      </c>
      <c r="C99" s="175">
        <v>44904</v>
      </c>
      <c r="D99" s="175">
        <v>43678</v>
      </c>
      <c r="E99" s="175">
        <v>44895</v>
      </c>
      <c r="F99" s="188">
        <v>38059598</v>
      </c>
      <c r="G99" s="188">
        <v>0</v>
      </c>
      <c r="H99" s="188">
        <v>0</v>
      </c>
      <c r="I99" s="188">
        <v>0</v>
      </c>
      <c r="J99" s="188">
        <v>3265924</v>
      </c>
      <c r="K99" s="188">
        <v>0</v>
      </c>
      <c r="L99" s="188">
        <v>0</v>
      </c>
      <c r="M99" s="188">
        <v>0</v>
      </c>
      <c r="N99" s="188">
        <v>0</v>
      </c>
      <c r="O99" s="188">
        <v>0</v>
      </c>
      <c r="P99" s="188">
        <v>0</v>
      </c>
      <c r="Q99" s="188">
        <v>12210690</v>
      </c>
      <c r="R99" s="188">
        <v>0</v>
      </c>
      <c r="S99" s="190">
        <v>0</v>
      </c>
      <c r="T99" s="188">
        <v>1344000</v>
      </c>
      <c r="U99" s="188">
        <v>0</v>
      </c>
      <c r="V99" s="188">
        <v>0</v>
      </c>
      <c r="W99" s="190">
        <v>21238984</v>
      </c>
      <c r="X99" s="155">
        <f t="shared" si="6"/>
        <v>0</v>
      </c>
      <c r="Y99" s="188">
        <v>0</v>
      </c>
      <c r="Z99" s="188">
        <v>0</v>
      </c>
      <c r="AA99" s="157">
        <f t="shared" si="7"/>
        <v>0</v>
      </c>
      <c r="AB99" s="155">
        <f t="shared" si="8"/>
        <v>38059598</v>
      </c>
      <c r="AC99" s="167" t="s">
        <v>19</v>
      </c>
      <c r="AD99" s="174">
        <v>8112</v>
      </c>
      <c r="AE99" s="174" t="s">
        <v>57</v>
      </c>
      <c r="AF99" s="184">
        <v>2</v>
      </c>
      <c r="AG99" s="189" t="s">
        <v>71</v>
      </c>
      <c r="AH99" s="174" t="s">
        <v>25</v>
      </c>
      <c r="AI99" s="174"/>
      <c r="AJ99" s="175"/>
      <c r="AK99" s="174" t="s">
        <v>275</v>
      </c>
      <c r="AL99" s="188"/>
      <c r="AM99" s="188"/>
      <c r="AN99" s="188"/>
      <c r="AO99" s="188"/>
      <c r="AP99" s="188"/>
      <c r="AQ99" s="188"/>
      <c r="AR99" s="188"/>
      <c r="AS99" s="188"/>
    </row>
    <row r="100" spans="1:45" customFormat="1" ht="15" x14ac:dyDescent="0.25">
      <c r="A100" s="191">
        <v>835000972</v>
      </c>
      <c r="B100" s="174" t="s">
        <v>287</v>
      </c>
      <c r="C100" s="175">
        <v>44904</v>
      </c>
      <c r="D100" s="175">
        <v>42217</v>
      </c>
      <c r="E100" s="175">
        <v>42338</v>
      </c>
      <c r="F100" s="188">
        <v>81175075</v>
      </c>
      <c r="G100" s="188">
        <v>122330</v>
      </c>
      <c r="H100" s="188">
        <v>0</v>
      </c>
      <c r="I100" s="188">
        <v>0</v>
      </c>
      <c r="J100" s="188">
        <v>14405692</v>
      </c>
      <c r="K100" s="188">
        <v>0</v>
      </c>
      <c r="L100" s="188">
        <v>28310</v>
      </c>
      <c r="M100" s="188">
        <v>0</v>
      </c>
      <c r="N100" s="188">
        <v>0</v>
      </c>
      <c r="O100" s="188">
        <v>0</v>
      </c>
      <c r="P100" s="188">
        <v>0</v>
      </c>
      <c r="Q100" s="188">
        <v>1591439</v>
      </c>
      <c r="R100" s="188">
        <v>0</v>
      </c>
      <c r="S100" s="190">
        <v>156474</v>
      </c>
      <c r="T100" s="188">
        <v>31031038</v>
      </c>
      <c r="U100" s="188">
        <v>100800</v>
      </c>
      <c r="V100" s="188">
        <v>29823808</v>
      </c>
      <c r="W100" s="190">
        <v>3915184</v>
      </c>
      <c r="X100" s="155">
        <f t="shared" si="6"/>
        <v>0</v>
      </c>
      <c r="Y100" s="188">
        <v>0</v>
      </c>
      <c r="Z100" s="188">
        <v>0</v>
      </c>
      <c r="AA100" s="157">
        <f t="shared" si="7"/>
        <v>0</v>
      </c>
      <c r="AB100" s="155">
        <f t="shared" si="8"/>
        <v>81175075</v>
      </c>
      <c r="AC100" s="167" t="s">
        <v>56</v>
      </c>
      <c r="AD100" s="174">
        <v>8120</v>
      </c>
      <c r="AE100" s="174" t="s">
        <v>57</v>
      </c>
      <c r="AF100" s="184">
        <v>2</v>
      </c>
      <c r="AG100" s="189" t="s">
        <v>71</v>
      </c>
      <c r="AH100" s="174" t="s">
        <v>25</v>
      </c>
      <c r="AI100" s="174"/>
      <c r="AJ100" s="175"/>
      <c r="AK100" s="174" t="s">
        <v>275</v>
      </c>
      <c r="AL100" s="188"/>
      <c r="AM100" s="188"/>
      <c r="AN100" s="188"/>
      <c r="AO100" s="188"/>
      <c r="AP100" s="188"/>
      <c r="AQ100" s="188"/>
      <c r="AR100" s="188"/>
      <c r="AS100" s="188"/>
    </row>
    <row r="101" spans="1:45" customFormat="1" ht="15" x14ac:dyDescent="0.25">
      <c r="A101" s="191">
        <v>892399994</v>
      </c>
      <c r="B101" s="174" t="s">
        <v>181</v>
      </c>
      <c r="C101" s="175">
        <v>44904</v>
      </c>
      <c r="D101" s="175">
        <v>42278</v>
      </c>
      <c r="E101" s="175">
        <v>44895</v>
      </c>
      <c r="F101" s="188">
        <v>518155357</v>
      </c>
      <c r="G101" s="188">
        <v>0</v>
      </c>
      <c r="H101" s="188">
        <v>0</v>
      </c>
      <c r="I101" s="188">
        <v>0</v>
      </c>
      <c r="J101" s="188">
        <v>75019557</v>
      </c>
      <c r="K101" s="188">
        <v>7344</v>
      </c>
      <c r="L101" s="188">
        <v>153074</v>
      </c>
      <c r="M101" s="188">
        <v>925515</v>
      </c>
      <c r="N101" s="188">
        <v>697985</v>
      </c>
      <c r="O101" s="188">
        <v>0</v>
      </c>
      <c r="P101" s="188">
        <v>0</v>
      </c>
      <c r="Q101" s="188">
        <v>33236085</v>
      </c>
      <c r="R101" s="188">
        <v>0</v>
      </c>
      <c r="S101" s="190">
        <v>25124025</v>
      </c>
      <c r="T101" s="188">
        <v>81550660</v>
      </c>
      <c r="U101" s="188">
        <v>12511520</v>
      </c>
      <c r="V101" s="188">
        <v>143662807</v>
      </c>
      <c r="W101" s="190">
        <v>145266785</v>
      </c>
      <c r="X101" s="155">
        <f t="shared" si="6"/>
        <v>0</v>
      </c>
      <c r="Y101" s="188">
        <v>0</v>
      </c>
      <c r="Z101" s="188">
        <v>0</v>
      </c>
      <c r="AA101" s="157">
        <f t="shared" si="7"/>
        <v>0</v>
      </c>
      <c r="AB101" s="155">
        <f t="shared" si="8"/>
        <v>518155357</v>
      </c>
      <c r="AC101" s="167" t="s">
        <v>56</v>
      </c>
      <c r="AD101" s="174">
        <v>8106</v>
      </c>
      <c r="AE101" s="174" t="s">
        <v>57</v>
      </c>
      <c r="AF101" s="184">
        <v>2</v>
      </c>
      <c r="AG101" s="189" t="s">
        <v>71</v>
      </c>
      <c r="AH101" s="174" t="s">
        <v>25</v>
      </c>
      <c r="AI101" s="174"/>
      <c r="AJ101" s="175"/>
      <c r="AK101" s="174" t="s">
        <v>275</v>
      </c>
      <c r="AL101" s="188"/>
      <c r="AM101" s="188"/>
      <c r="AN101" s="188"/>
      <c r="AO101" s="188"/>
      <c r="AP101" s="188"/>
      <c r="AQ101" s="188"/>
      <c r="AR101" s="188"/>
      <c r="AS101" s="188"/>
    </row>
    <row r="102" spans="1:45" customFormat="1" ht="15" x14ac:dyDescent="0.25">
      <c r="A102" s="169">
        <v>901340288</v>
      </c>
      <c r="B102" s="174" t="s">
        <v>288</v>
      </c>
      <c r="C102" s="175">
        <v>44907</v>
      </c>
      <c r="D102" s="175">
        <v>44621</v>
      </c>
      <c r="E102" s="175">
        <v>44895</v>
      </c>
      <c r="F102" s="188">
        <v>8611263</v>
      </c>
      <c r="G102" s="188">
        <v>0</v>
      </c>
      <c r="H102" s="188">
        <v>0</v>
      </c>
      <c r="I102" s="188">
        <v>0</v>
      </c>
      <c r="J102" s="188">
        <v>6345679</v>
      </c>
      <c r="K102" s="188">
        <v>0</v>
      </c>
      <c r="L102" s="188">
        <v>0</v>
      </c>
      <c r="M102" s="188">
        <v>0</v>
      </c>
      <c r="N102" s="188">
        <v>0</v>
      </c>
      <c r="O102" s="188">
        <v>0</v>
      </c>
      <c r="P102" s="188">
        <v>580577</v>
      </c>
      <c r="Q102" s="188">
        <v>519021</v>
      </c>
      <c r="R102" s="188">
        <v>0</v>
      </c>
      <c r="S102" s="190">
        <v>0</v>
      </c>
      <c r="T102" s="188">
        <v>626657</v>
      </c>
      <c r="U102" s="188">
        <v>0</v>
      </c>
      <c r="V102" s="188">
        <v>379036</v>
      </c>
      <c r="W102" s="190">
        <v>160293</v>
      </c>
      <c r="X102" s="155">
        <f t="shared" si="6"/>
        <v>0</v>
      </c>
      <c r="Y102" s="188">
        <v>0</v>
      </c>
      <c r="Z102" s="188">
        <v>0</v>
      </c>
      <c r="AA102" s="157">
        <f t="shared" si="7"/>
        <v>0</v>
      </c>
      <c r="AB102" s="155">
        <f t="shared" si="8"/>
        <v>8611263</v>
      </c>
      <c r="AC102" s="167" t="s">
        <v>19</v>
      </c>
      <c r="AD102" s="174">
        <v>8189</v>
      </c>
      <c r="AE102" s="174" t="s">
        <v>57</v>
      </c>
      <c r="AF102" s="184">
        <v>2</v>
      </c>
      <c r="AG102" s="189" t="s">
        <v>71</v>
      </c>
      <c r="AH102" s="174" t="s">
        <v>25</v>
      </c>
      <c r="AI102" s="174"/>
      <c r="AJ102" s="175"/>
      <c r="AK102" s="174" t="s">
        <v>275</v>
      </c>
      <c r="AL102" s="188"/>
      <c r="AM102" s="188"/>
      <c r="AN102" s="188"/>
      <c r="AO102" s="188"/>
      <c r="AP102" s="188"/>
      <c r="AQ102" s="188"/>
      <c r="AR102" s="188"/>
      <c r="AS102" s="188"/>
    </row>
    <row r="103" spans="1:45" customFormat="1" ht="15" x14ac:dyDescent="0.25">
      <c r="A103" s="191">
        <v>813011566</v>
      </c>
      <c r="B103" s="174" t="s">
        <v>120</v>
      </c>
      <c r="C103" s="175">
        <v>44907</v>
      </c>
      <c r="D103" s="175">
        <v>42979</v>
      </c>
      <c r="E103" s="175">
        <v>44895</v>
      </c>
      <c r="F103" s="188">
        <v>11264679</v>
      </c>
      <c r="G103" s="188">
        <v>0</v>
      </c>
      <c r="H103" s="188">
        <v>0</v>
      </c>
      <c r="I103" s="188">
        <v>0</v>
      </c>
      <c r="J103" s="188">
        <v>0</v>
      </c>
      <c r="K103" s="188">
        <v>0</v>
      </c>
      <c r="L103" s="188">
        <v>0</v>
      </c>
      <c r="M103" s="188">
        <v>0</v>
      </c>
      <c r="N103" s="188">
        <v>433806</v>
      </c>
      <c r="O103" s="188">
        <v>0</v>
      </c>
      <c r="P103" s="188">
        <v>0</v>
      </c>
      <c r="Q103" s="188">
        <v>0</v>
      </c>
      <c r="R103" s="188">
        <v>0</v>
      </c>
      <c r="S103" s="190">
        <v>2092197</v>
      </c>
      <c r="T103" s="188">
        <v>5885470</v>
      </c>
      <c r="U103" s="188">
        <v>0</v>
      </c>
      <c r="V103" s="188">
        <v>0</v>
      </c>
      <c r="W103" s="190">
        <v>2853206</v>
      </c>
      <c r="X103" s="155">
        <f t="shared" si="6"/>
        <v>0</v>
      </c>
      <c r="Y103" s="188">
        <v>0</v>
      </c>
      <c r="Z103" s="188">
        <v>0</v>
      </c>
      <c r="AA103" s="157">
        <f t="shared" si="7"/>
        <v>0</v>
      </c>
      <c r="AB103" s="155">
        <f t="shared" si="8"/>
        <v>11264679</v>
      </c>
      <c r="AC103" s="167" t="s">
        <v>56</v>
      </c>
      <c r="AD103" s="174">
        <v>8172</v>
      </c>
      <c r="AE103" s="174" t="s">
        <v>57</v>
      </c>
      <c r="AF103" s="184">
        <v>2</v>
      </c>
      <c r="AG103" s="189" t="s">
        <v>71</v>
      </c>
      <c r="AH103" s="174" t="s">
        <v>25</v>
      </c>
      <c r="AI103" s="174"/>
      <c r="AJ103" s="175"/>
      <c r="AK103" s="174" t="s">
        <v>275</v>
      </c>
      <c r="AL103" s="188"/>
      <c r="AM103" s="188"/>
      <c r="AN103" s="188"/>
      <c r="AO103" s="188"/>
      <c r="AP103" s="188"/>
      <c r="AQ103" s="188"/>
      <c r="AR103" s="188"/>
      <c r="AS103" s="188"/>
    </row>
    <row r="104" spans="1:45" customFormat="1" ht="15" x14ac:dyDescent="0.25">
      <c r="A104" s="191">
        <v>802021332</v>
      </c>
      <c r="B104" s="174" t="s">
        <v>289</v>
      </c>
      <c r="C104" s="175">
        <v>44907</v>
      </c>
      <c r="D104" s="175">
        <v>44075</v>
      </c>
      <c r="E104" s="175">
        <v>44895</v>
      </c>
      <c r="F104" s="188">
        <v>15980295</v>
      </c>
      <c r="G104" s="188">
        <v>0</v>
      </c>
      <c r="H104" s="188">
        <v>0</v>
      </c>
      <c r="I104" s="188">
        <v>0</v>
      </c>
      <c r="J104" s="188">
        <v>414472</v>
      </c>
      <c r="K104" s="188">
        <v>0</v>
      </c>
      <c r="L104" s="188">
        <v>0</v>
      </c>
      <c r="M104" s="188">
        <v>0</v>
      </c>
      <c r="N104" s="188">
        <v>0</v>
      </c>
      <c r="O104" s="188">
        <v>0</v>
      </c>
      <c r="P104" s="188">
        <v>0</v>
      </c>
      <c r="Q104" s="188">
        <v>0</v>
      </c>
      <c r="R104" s="188">
        <v>0</v>
      </c>
      <c r="S104" s="190">
        <v>104210</v>
      </c>
      <c r="T104" s="188">
        <v>6683375</v>
      </c>
      <c r="U104" s="188">
        <v>0</v>
      </c>
      <c r="V104" s="188">
        <v>846950</v>
      </c>
      <c r="W104" s="190">
        <v>7931288</v>
      </c>
      <c r="X104" s="155">
        <f t="shared" si="6"/>
        <v>0</v>
      </c>
      <c r="Y104" s="188">
        <v>0</v>
      </c>
      <c r="Z104" s="188">
        <v>0</v>
      </c>
      <c r="AA104" s="157">
        <f t="shared" si="7"/>
        <v>0</v>
      </c>
      <c r="AB104" s="155">
        <f t="shared" si="8"/>
        <v>15980295</v>
      </c>
      <c r="AC104" s="167" t="s">
        <v>19</v>
      </c>
      <c r="AD104" s="174">
        <v>8173</v>
      </c>
      <c r="AE104" s="174" t="s">
        <v>57</v>
      </c>
      <c r="AF104" s="184">
        <v>2</v>
      </c>
      <c r="AG104" s="189" t="s">
        <v>71</v>
      </c>
      <c r="AH104" s="174" t="s">
        <v>25</v>
      </c>
      <c r="AI104" s="174"/>
      <c r="AJ104" s="175"/>
      <c r="AK104" s="174" t="s">
        <v>275</v>
      </c>
      <c r="AL104" s="188"/>
      <c r="AM104" s="188"/>
      <c r="AN104" s="188"/>
      <c r="AO104" s="188"/>
      <c r="AP104" s="188"/>
      <c r="AQ104" s="188"/>
      <c r="AR104" s="188"/>
      <c r="AS104" s="188"/>
    </row>
    <row r="105" spans="1:45" customFormat="1" ht="15" x14ac:dyDescent="0.25">
      <c r="A105" s="174">
        <v>900946739</v>
      </c>
      <c r="B105" s="174" t="s">
        <v>290</v>
      </c>
      <c r="C105" s="175">
        <v>44907</v>
      </c>
      <c r="D105" s="175">
        <v>44866</v>
      </c>
      <c r="E105" s="175">
        <v>44895</v>
      </c>
      <c r="F105" s="188">
        <v>9867395</v>
      </c>
      <c r="G105" s="188">
        <v>0</v>
      </c>
      <c r="H105" s="188">
        <v>0</v>
      </c>
      <c r="I105" s="188">
        <v>0</v>
      </c>
      <c r="J105" s="188">
        <v>3436975</v>
      </c>
      <c r="K105" s="188">
        <v>0</v>
      </c>
      <c r="L105" s="188">
        <v>0</v>
      </c>
      <c r="M105" s="188">
        <v>0</v>
      </c>
      <c r="N105" s="188">
        <v>0</v>
      </c>
      <c r="O105" s="188">
        <v>0</v>
      </c>
      <c r="P105" s="188">
        <v>0</v>
      </c>
      <c r="Q105" s="188">
        <v>4091698</v>
      </c>
      <c r="R105" s="188">
        <v>0</v>
      </c>
      <c r="S105" s="190">
        <v>0</v>
      </c>
      <c r="T105" s="188">
        <v>46182</v>
      </c>
      <c r="U105" s="188">
        <v>0</v>
      </c>
      <c r="V105" s="188">
        <v>0</v>
      </c>
      <c r="W105" s="190">
        <v>2292540</v>
      </c>
      <c r="X105" s="155">
        <f t="shared" si="6"/>
        <v>0</v>
      </c>
      <c r="Y105" s="188">
        <v>0</v>
      </c>
      <c r="Z105" s="188">
        <v>0</v>
      </c>
      <c r="AA105" s="157">
        <f t="shared" si="7"/>
        <v>0</v>
      </c>
      <c r="AB105" s="155">
        <f t="shared" si="8"/>
        <v>9867395</v>
      </c>
      <c r="AC105" s="167" t="s">
        <v>19</v>
      </c>
      <c r="AD105" s="174">
        <v>8181</v>
      </c>
      <c r="AE105" s="174" t="s">
        <v>57</v>
      </c>
      <c r="AF105" s="184">
        <v>2</v>
      </c>
      <c r="AG105" s="189" t="s">
        <v>71</v>
      </c>
      <c r="AH105" s="174"/>
      <c r="AI105" s="174"/>
      <c r="AJ105" s="174"/>
      <c r="AK105" s="174" t="s">
        <v>271</v>
      </c>
      <c r="AL105" s="174"/>
      <c r="AM105" s="174"/>
      <c r="AN105" s="174"/>
      <c r="AO105" s="174"/>
      <c r="AP105" s="174"/>
      <c r="AQ105" s="174"/>
      <c r="AR105" s="174"/>
      <c r="AS105" s="174"/>
    </row>
    <row r="106" spans="1:45" customFormat="1" ht="15" x14ac:dyDescent="0.25">
      <c r="A106" s="174">
        <v>800247350</v>
      </c>
      <c r="B106" s="174" t="s">
        <v>291</v>
      </c>
      <c r="C106" s="175">
        <v>44907</v>
      </c>
      <c r="D106" s="175">
        <v>44317</v>
      </c>
      <c r="E106" s="175">
        <v>44895</v>
      </c>
      <c r="F106" s="188">
        <v>18162012</v>
      </c>
      <c r="G106" s="188">
        <v>0</v>
      </c>
      <c r="H106" s="188">
        <v>0</v>
      </c>
      <c r="I106" s="188">
        <v>0</v>
      </c>
      <c r="J106" s="188">
        <v>4571880</v>
      </c>
      <c r="K106" s="188">
        <v>0</v>
      </c>
      <c r="L106" s="188">
        <v>0</v>
      </c>
      <c r="M106" s="188">
        <v>0</v>
      </c>
      <c r="N106" s="188">
        <v>0</v>
      </c>
      <c r="O106" s="188">
        <v>0</v>
      </c>
      <c r="P106" s="188">
        <v>0</v>
      </c>
      <c r="Q106" s="188">
        <v>2089300</v>
      </c>
      <c r="R106" s="188">
        <v>0</v>
      </c>
      <c r="S106" s="190">
        <v>1664599</v>
      </c>
      <c r="T106" s="188">
        <v>9186994</v>
      </c>
      <c r="U106" s="188">
        <v>0</v>
      </c>
      <c r="V106" s="188">
        <v>0</v>
      </c>
      <c r="W106" s="190">
        <v>649239</v>
      </c>
      <c r="X106" s="155">
        <f t="shared" si="6"/>
        <v>0</v>
      </c>
      <c r="Y106" s="188">
        <v>0</v>
      </c>
      <c r="Z106" s="188">
        <v>0</v>
      </c>
      <c r="AA106" s="157">
        <f t="shared" si="7"/>
        <v>0</v>
      </c>
      <c r="AB106" s="155">
        <f t="shared" si="8"/>
        <v>18162012</v>
      </c>
      <c r="AC106" s="167" t="s">
        <v>19</v>
      </c>
      <c r="AD106" s="174">
        <v>8154</v>
      </c>
      <c r="AE106" s="174" t="s">
        <v>57</v>
      </c>
      <c r="AF106" s="184">
        <v>2</v>
      </c>
      <c r="AG106" s="189" t="s">
        <v>71</v>
      </c>
      <c r="AH106" s="174"/>
      <c r="AI106" s="174"/>
      <c r="AJ106" s="174"/>
      <c r="AK106" s="174" t="s">
        <v>271</v>
      </c>
      <c r="AL106" s="174"/>
      <c r="AM106" s="174"/>
      <c r="AN106" s="174"/>
      <c r="AO106" s="174"/>
      <c r="AP106" s="174"/>
      <c r="AQ106" s="174"/>
      <c r="AR106" s="174"/>
      <c r="AS106" s="174"/>
    </row>
    <row r="107" spans="1:45" customFormat="1" ht="15" x14ac:dyDescent="0.25">
      <c r="A107" s="169">
        <v>900973521</v>
      </c>
      <c r="B107" s="174" t="s">
        <v>292</v>
      </c>
      <c r="C107" s="175">
        <v>44908</v>
      </c>
      <c r="D107" s="175">
        <v>43922</v>
      </c>
      <c r="E107" s="175">
        <v>44895</v>
      </c>
      <c r="F107" s="188">
        <v>338226825</v>
      </c>
      <c r="G107" s="188">
        <v>0</v>
      </c>
      <c r="H107" s="188">
        <v>0</v>
      </c>
      <c r="I107" s="188">
        <v>0</v>
      </c>
      <c r="J107" s="188">
        <v>0</v>
      </c>
      <c r="K107" s="188">
        <v>0</v>
      </c>
      <c r="L107" s="188">
        <v>30067659</v>
      </c>
      <c r="M107" s="188">
        <v>17528373</v>
      </c>
      <c r="N107" s="188">
        <v>0</v>
      </c>
      <c r="O107" s="188">
        <v>0</v>
      </c>
      <c r="P107" s="188">
        <v>0</v>
      </c>
      <c r="Q107" s="188">
        <v>104849906</v>
      </c>
      <c r="R107" s="188">
        <v>4525410</v>
      </c>
      <c r="S107" s="190">
        <v>937140</v>
      </c>
      <c r="T107" s="188">
        <v>162241397</v>
      </c>
      <c r="U107" s="188">
        <v>0</v>
      </c>
      <c r="V107" s="188">
        <v>12123011</v>
      </c>
      <c r="W107" s="190">
        <v>5953929</v>
      </c>
      <c r="X107" s="155">
        <f t="shared" si="6"/>
        <v>0</v>
      </c>
      <c r="Y107" s="188">
        <v>0</v>
      </c>
      <c r="Z107" s="188">
        <v>0</v>
      </c>
      <c r="AA107" s="157">
        <f t="shared" si="7"/>
        <v>0</v>
      </c>
      <c r="AB107" s="155">
        <f t="shared" si="8"/>
        <v>338226825</v>
      </c>
      <c r="AC107" s="167" t="s">
        <v>19</v>
      </c>
      <c r="AD107" s="174">
        <v>8197</v>
      </c>
      <c r="AE107" s="174" t="s">
        <v>57</v>
      </c>
      <c r="AF107" s="184">
        <v>2</v>
      </c>
      <c r="AG107" s="189" t="s">
        <v>71</v>
      </c>
      <c r="AH107" s="174" t="s">
        <v>25</v>
      </c>
      <c r="AI107" s="174"/>
      <c r="AJ107" s="175">
        <v>43465</v>
      </c>
      <c r="AK107" s="174" t="s">
        <v>275</v>
      </c>
      <c r="AL107" s="188"/>
      <c r="AM107" s="188"/>
      <c r="AN107" s="188"/>
      <c r="AO107" s="188"/>
      <c r="AP107" s="188"/>
      <c r="AQ107" s="188"/>
      <c r="AR107" s="188"/>
      <c r="AS107" s="188"/>
    </row>
    <row r="108" spans="1:45" customFormat="1" ht="15" x14ac:dyDescent="0.25">
      <c r="A108" s="169">
        <v>901192896</v>
      </c>
      <c r="B108" s="174" t="s">
        <v>293</v>
      </c>
      <c r="C108" s="175">
        <v>44908</v>
      </c>
      <c r="D108" s="175">
        <v>44652</v>
      </c>
      <c r="E108" s="175">
        <v>44895</v>
      </c>
      <c r="F108" s="188">
        <v>70654615</v>
      </c>
      <c r="G108" s="188">
        <v>0</v>
      </c>
      <c r="H108" s="188">
        <v>0</v>
      </c>
      <c r="I108" s="188">
        <v>0</v>
      </c>
      <c r="J108" s="188">
        <v>19151899</v>
      </c>
      <c r="K108" s="188">
        <v>0</v>
      </c>
      <c r="L108" s="188">
        <v>0</v>
      </c>
      <c r="M108" s="188">
        <v>0</v>
      </c>
      <c r="N108" s="188">
        <v>0</v>
      </c>
      <c r="O108" s="188">
        <v>0</v>
      </c>
      <c r="P108" s="188">
        <v>0</v>
      </c>
      <c r="Q108" s="188">
        <v>1701500</v>
      </c>
      <c r="R108" s="188">
        <v>0</v>
      </c>
      <c r="S108" s="190">
        <v>3116519</v>
      </c>
      <c r="T108" s="188">
        <v>9320110</v>
      </c>
      <c r="U108" s="188">
        <v>255800</v>
      </c>
      <c r="V108" s="188">
        <v>26904904</v>
      </c>
      <c r="W108" s="190">
        <v>10203883</v>
      </c>
      <c r="X108" s="155">
        <f t="shared" si="6"/>
        <v>0</v>
      </c>
      <c r="Y108" s="188">
        <v>0</v>
      </c>
      <c r="Z108" s="188">
        <v>0</v>
      </c>
      <c r="AA108" s="157">
        <f t="shared" si="7"/>
        <v>0</v>
      </c>
      <c r="AB108" s="155">
        <f t="shared" si="8"/>
        <v>70654615</v>
      </c>
      <c r="AC108" s="167" t="s">
        <v>19</v>
      </c>
      <c r="AD108" s="174">
        <v>8214</v>
      </c>
      <c r="AE108" s="174" t="s">
        <v>57</v>
      </c>
      <c r="AF108" s="184">
        <v>2</v>
      </c>
      <c r="AG108" s="189" t="s">
        <v>71</v>
      </c>
      <c r="AH108" s="174" t="s">
        <v>25</v>
      </c>
      <c r="AI108" s="174"/>
      <c r="AJ108" s="175"/>
      <c r="AK108" s="174" t="s">
        <v>275</v>
      </c>
      <c r="AL108" s="188"/>
      <c r="AM108" s="188"/>
      <c r="AN108" s="188"/>
      <c r="AO108" s="188"/>
      <c r="AP108" s="188"/>
      <c r="AQ108" s="188"/>
      <c r="AR108" s="188"/>
      <c r="AS108" s="188"/>
    </row>
    <row r="109" spans="1:45" customFormat="1" ht="15" x14ac:dyDescent="0.25">
      <c r="A109" s="169">
        <v>901340450</v>
      </c>
      <c r="B109" s="174" t="s">
        <v>294</v>
      </c>
      <c r="C109" s="175">
        <v>44909</v>
      </c>
      <c r="D109" s="175">
        <v>44378</v>
      </c>
      <c r="E109" s="175">
        <v>44895</v>
      </c>
      <c r="F109" s="188">
        <v>1906965</v>
      </c>
      <c r="G109" s="188">
        <v>0</v>
      </c>
      <c r="H109" s="188">
        <v>0</v>
      </c>
      <c r="I109" s="188">
        <v>0</v>
      </c>
      <c r="J109" s="188">
        <v>74776</v>
      </c>
      <c r="K109" s="188">
        <v>0</v>
      </c>
      <c r="L109" s="188">
        <v>0</v>
      </c>
      <c r="M109" s="188">
        <v>0</v>
      </c>
      <c r="N109" s="188">
        <v>0</v>
      </c>
      <c r="O109" s="188">
        <v>0</v>
      </c>
      <c r="P109" s="188">
        <v>0</v>
      </c>
      <c r="Q109" s="188">
        <v>450936</v>
      </c>
      <c r="R109" s="188">
        <v>0</v>
      </c>
      <c r="S109" s="190">
        <v>0</v>
      </c>
      <c r="T109" s="188">
        <v>1296429</v>
      </c>
      <c r="U109" s="188">
        <v>0</v>
      </c>
      <c r="V109" s="188">
        <v>0</v>
      </c>
      <c r="W109" s="190">
        <v>84824</v>
      </c>
      <c r="X109" s="155">
        <f t="shared" si="6"/>
        <v>0</v>
      </c>
      <c r="Y109" s="188">
        <v>0</v>
      </c>
      <c r="Z109" s="188">
        <v>0</v>
      </c>
      <c r="AA109" s="157">
        <f t="shared" si="7"/>
        <v>0</v>
      </c>
      <c r="AB109" s="155">
        <f t="shared" si="8"/>
        <v>1906965</v>
      </c>
      <c r="AC109" s="167" t="s">
        <v>19</v>
      </c>
      <c r="AD109" s="174">
        <v>8235</v>
      </c>
      <c r="AE109" s="174" t="s">
        <v>57</v>
      </c>
      <c r="AF109" s="184">
        <v>2</v>
      </c>
      <c r="AG109" s="189" t="s">
        <v>71</v>
      </c>
      <c r="AH109" s="174" t="s">
        <v>25</v>
      </c>
      <c r="AI109" s="174"/>
      <c r="AJ109" s="175"/>
      <c r="AK109" s="174" t="s">
        <v>275</v>
      </c>
      <c r="AL109" s="188"/>
      <c r="AM109" s="188"/>
      <c r="AN109" s="188"/>
      <c r="AO109" s="188"/>
      <c r="AP109" s="188"/>
      <c r="AQ109" s="188"/>
      <c r="AR109" s="188"/>
      <c r="AS109" s="188"/>
    </row>
    <row r="110" spans="1:45" customFormat="1" ht="15" x14ac:dyDescent="0.25">
      <c r="A110" s="191">
        <v>800249139</v>
      </c>
      <c r="B110" s="174" t="s">
        <v>295</v>
      </c>
      <c r="C110" s="175">
        <v>44909</v>
      </c>
      <c r="D110" s="175">
        <v>43497</v>
      </c>
      <c r="E110" s="175">
        <v>44895</v>
      </c>
      <c r="F110" s="188">
        <v>308156013</v>
      </c>
      <c r="G110" s="188">
        <v>0</v>
      </c>
      <c r="H110" s="188">
        <v>0</v>
      </c>
      <c r="I110" s="188">
        <v>0</v>
      </c>
      <c r="J110" s="188">
        <v>0</v>
      </c>
      <c r="K110" s="188">
        <v>0</v>
      </c>
      <c r="L110" s="188">
        <v>0</v>
      </c>
      <c r="M110" s="188">
        <v>190794</v>
      </c>
      <c r="N110" s="188">
        <v>1087472</v>
      </c>
      <c r="O110" s="188">
        <v>0</v>
      </c>
      <c r="P110" s="188">
        <v>0</v>
      </c>
      <c r="Q110" s="188">
        <v>748800</v>
      </c>
      <c r="R110" s="188">
        <v>0</v>
      </c>
      <c r="S110" s="190">
        <v>113400</v>
      </c>
      <c r="T110" s="188">
        <v>14911886</v>
      </c>
      <c r="U110" s="188">
        <v>0</v>
      </c>
      <c r="V110" s="188">
        <v>933160</v>
      </c>
      <c r="W110" s="190">
        <v>290170501</v>
      </c>
      <c r="X110" s="155">
        <f t="shared" si="6"/>
        <v>0</v>
      </c>
      <c r="Y110" s="188">
        <v>0</v>
      </c>
      <c r="Z110" s="188">
        <v>0</v>
      </c>
      <c r="AA110" s="157">
        <f t="shared" si="7"/>
        <v>0</v>
      </c>
      <c r="AB110" s="155">
        <f t="shared" si="8"/>
        <v>308156013</v>
      </c>
      <c r="AC110" s="167" t="s">
        <v>41</v>
      </c>
      <c r="AD110" s="174">
        <v>8231</v>
      </c>
      <c r="AE110" s="174" t="s">
        <v>57</v>
      </c>
      <c r="AF110" s="184">
        <v>2</v>
      </c>
      <c r="AG110" s="189" t="s">
        <v>71</v>
      </c>
      <c r="AH110" s="174" t="s">
        <v>25</v>
      </c>
      <c r="AI110" s="174"/>
      <c r="AJ110" s="175">
        <v>43465</v>
      </c>
      <c r="AK110" s="174" t="s">
        <v>275</v>
      </c>
      <c r="AL110" s="188"/>
      <c r="AM110" s="188"/>
      <c r="AN110" s="188"/>
      <c r="AO110" s="188"/>
      <c r="AP110" s="188"/>
      <c r="AQ110" s="188"/>
      <c r="AR110" s="188"/>
      <c r="AS110" s="188"/>
    </row>
    <row r="111" spans="1:45" customFormat="1" ht="15" x14ac:dyDescent="0.25">
      <c r="A111" s="191">
        <v>829001256</v>
      </c>
      <c r="B111" s="174" t="s">
        <v>296</v>
      </c>
      <c r="C111" s="175">
        <v>44909</v>
      </c>
      <c r="D111" s="175">
        <v>44166</v>
      </c>
      <c r="E111" s="175">
        <v>44895</v>
      </c>
      <c r="F111" s="188">
        <v>8755953</v>
      </c>
      <c r="G111" s="188">
        <v>0</v>
      </c>
      <c r="H111" s="188">
        <v>0</v>
      </c>
      <c r="I111" s="188">
        <v>0</v>
      </c>
      <c r="J111" s="188">
        <v>183365</v>
      </c>
      <c r="K111" s="188">
        <v>0</v>
      </c>
      <c r="L111" s="188">
        <v>0</v>
      </c>
      <c r="M111" s="188">
        <v>0</v>
      </c>
      <c r="N111" s="188">
        <v>1539689</v>
      </c>
      <c r="O111" s="188">
        <v>0</v>
      </c>
      <c r="P111" s="188">
        <v>0</v>
      </c>
      <c r="Q111" s="188">
        <v>0</v>
      </c>
      <c r="R111" s="188">
        <v>0</v>
      </c>
      <c r="S111" s="190">
        <v>3157130</v>
      </c>
      <c r="T111" s="188">
        <v>280611</v>
      </c>
      <c r="U111" s="188">
        <v>0</v>
      </c>
      <c r="V111" s="188">
        <v>0</v>
      </c>
      <c r="W111" s="190">
        <v>3595158</v>
      </c>
      <c r="X111" s="155">
        <f t="shared" si="6"/>
        <v>0</v>
      </c>
      <c r="Y111" s="188">
        <v>0</v>
      </c>
      <c r="Z111" s="188">
        <v>0</v>
      </c>
      <c r="AA111" s="157">
        <f t="shared" si="7"/>
        <v>0</v>
      </c>
      <c r="AB111" s="155">
        <f t="shared" si="8"/>
        <v>8755953</v>
      </c>
      <c r="AC111" s="167" t="s">
        <v>56</v>
      </c>
      <c r="AD111" s="174">
        <v>8247</v>
      </c>
      <c r="AE111" s="174" t="s">
        <v>57</v>
      </c>
      <c r="AF111" s="184">
        <v>2</v>
      </c>
      <c r="AG111" s="189" t="s">
        <v>71</v>
      </c>
      <c r="AH111" s="174" t="s">
        <v>25</v>
      </c>
      <c r="AI111" s="174"/>
      <c r="AJ111" s="175">
        <v>43100</v>
      </c>
      <c r="AK111" s="174" t="s">
        <v>275</v>
      </c>
      <c r="AL111" s="188"/>
      <c r="AM111" s="188"/>
      <c r="AN111" s="188"/>
      <c r="AO111" s="188"/>
      <c r="AP111" s="188"/>
      <c r="AQ111" s="188"/>
      <c r="AR111" s="188"/>
      <c r="AS111" s="188"/>
    </row>
    <row r="112" spans="1:45" customFormat="1" ht="15" x14ac:dyDescent="0.25">
      <c r="A112" s="191">
        <v>900583004</v>
      </c>
      <c r="B112" s="174" t="s">
        <v>297</v>
      </c>
      <c r="C112" s="175">
        <v>44909</v>
      </c>
      <c r="D112" s="175">
        <v>43709</v>
      </c>
      <c r="E112" s="175">
        <v>44895</v>
      </c>
      <c r="F112" s="188">
        <v>10590563</v>
      </c>
      <c r="G112" s="188">
        <v>0</v>
      </c>
      <c r="H112" s="188">
        <v>0</v>
      </c>
      <c r="I112" s="188">
        <v>0</v>
      </c>
      <c r="J112" s="188">
        <v>6615566</v>
      </c>
      <c r="K112" s="188">
        <v>0</v>
      </c>
      <c r="L112" s="188">
        <v>0</v>
      </c>
      <c r="M112" s="188">
        <v>0</v>
      </c>
      <c r="N112" s="188">
        <v>0</v>
      </c>
      <c r="O112" s="188">
        <v>0</v>
      </c>
      <c r="P112" s="188">
        <v>0</v>
      </c>
      <c r="Q112" s="188">
        <v>2359398</v>
      </c>
      <c r="R112" s="188">
        <v>0</v>
      </c>
      <c r="S112" s="190">
        <v>511077</v>
      </c>
      <c r="T112" s="188">
        <v>765735</v>
      </c>
      <c r="U112" s="188">
        <v>0</v>
      </c>
      <c r="V112" s="188">
        <v>0</v>
      </c>
      <c r="W112" s="190">
        <v>338787</v>
      </c>
      <c r="X112" s="155">
        <f t="shared" si="6"/>
        <v>0</v>
      </c>
      <c r="Y112" s="188">
        <v>0</v>
      </c>
      <c r="Z112" s="188">
        <v>0</v>
      </c>
      <c r="AA112" s="157">
        <f t="shared" si="7"/>
        <v>0</v>
      </c>
      <c r="AB112" s="155">
        <f t="shared" si="8"/>
        <v>10590563</v>
      </c>
      <c r="AC112" s="167" t="s">
        <v>19</v>
      </c>
      <c r="AD112" s="174">
        <v>8248</v>
      </c>
      <c r="AE112" s="174" t="s">
        <v>57</v>
      </c>
      <c r="AF112" s="184">
        <v>2</v>
      </c>
      <c r="AG112" s="189" t="s">
        <v>71</v>
      </c>
      <c r="AH112" s="174" t="s">
        <v>25</v>
      </c>
      <c r="AI112" s="174"/>
      <c r="AJ112" s="175">
        <v>43465</v>
      </c>
      <c r="AK112" s="174" t="s">
        <v>275</v>
      </c>
      <c r="AL112" s="188"/>
      <c r="AM112" s="188"/>
      <c r="AN112" s="188"/>
      <c r="AO112" s="188"/>
      <c r="AP112" s="188"/>
      <c r="AQ112" s="188"/>
      <c r="AR112" s="188"/>
      <c r="AS112" s="188"/>
    </row>
    <row r="113" spans="1:45" customFormat="1" ht="15" x14ac:dyDescent="0.25">
      <c r="A113" s="169">
        <v>860013704</v>
      </c>
      <c r="B113" s="174" t="s">
        <v>298</v>
      </c>
      <c r="C113" s="175">
        <v>44909</v>
      </c>
      <c r="D113" s="175">
        <v>44682</v>
      </c>
      <c r="E113" s="175">
        <v>44895</v>
      </c>
      <c r="F113" s="188">
        <v>936683830</v>
      </c>
      <c r="G113" s="188">
        <v>0</v>
      </c>
      <c r="H113" s="188">
        <v>0</v>
      </c>
      <c r="I113" s="188">
        <v>0</v>
      </c>
      <c r="J113" s="188">
        <v>635268117</v>
      </c>
      <c r="K113" s="188">
        <v>0</v>
      </c>
      <c r="L113" s="188">
        <v>0</v>
      </c>
      <c r="M113" s="188">
        <v>0</v>
      </c>
      <c r="N113" s="188">
        <v>0</v>
      </c>
      <c r="O113" s="188">
        <v>0</v>
      </c>
      <c r="P113" s="188">
        <v>0</v>
      </c>
      <c r="Q113" s="188">
        <v>0</v>
      </c>
      <c r="R113" s="188">
        <v>0</v>
      </c>
      <c r="S113" s="190">
        <v>745694</v>
      </c>
      <c r="T113" s="188">
        <v>55890441</v>
      </c>
      <c r="U113" s="188">
        <v>0</v>
      </c>
      <c r="V113" s="188">
        <v>203778273</v>
      </c>
      <c r="W113" s="190">
        <v>41001305</v>
      </c>
      <c r="X113" s="155">
        <f t="shared" si="6"/>
        <v>0</v>
      </c>
      <c r="Y113" s="188">
        <v>0</v>
      </c>
      <c r="Z113" s="188">
        <v>0</v>
      </c>
      <c r="AA113" s="157">
        <f t="shared" si="7"/>
        <v>0</v>
      </c>
      <c r="AB113" s="155">
        <f t="shared" si="8"/>
        <v>936683830</v>
      </c>
      <c r="AC113" s="167" t="s">
        <v>19</v>
      </c>
      <c r="AD113" s="174">
        <v>8228</v>
      </c>
      <c r="AE113" s="174" t="s">
        <v>57</v>
      </c>
      <c r="AF113" s="184">
        <v>2</v>
      </c>
      <c r="AG113" s="189" t="s">
        <v>71</v>
      </c>
      <c r="AH113" s="174" t="s">
        <v>25</v>
      </c>
      <c r="AI113" s="174"/>
      <c r="AJ113" s="175">
        <v>43465</v>
      </c>
      <c r="AK113" s="174" t="s">
        <v>275</v>
      </c>
      <c r="AL113" s="188"/>
      <c r="AM113" s="188"/>
      <c r="AN113" s="188"/>
      <c r="AO113" s="188"/>
      <c r="AP113" s="188"/>
      <c r="AQ113" s="188"/>
      <c r="AR113" s="188"/>
      <c r="AS113" s="188"/>
    </row>
    <row r="114" spans="1:45" customFormat="1" ht="15" x14ac:dyDescent="0.25">
      <c r="A114" s="191">
        <v>813002872</v>
      </c>
      <c r="B114" s="174" t="s">
        <v>299</v>
      </c>
      <c r="C114" s="175">
        <v>44909</v>
      </c>
      <c r="D114" s="175">
        <v>44287</v>
      </c>
      <c r="E114" s="175">
        <v>44895</v>
      </c>
      <c r="F114" s="188">
        <v>6309130</v>
      </c>
      <c r="G114" s="188">
        <v>0</v>
      </c>
      <c r="H114" s="188">
        <v>0</v>
      </c>
      <c r="I114" s="188">
        <v>0</v>
      </c>
      <c r="J114" s="188">
        <v>2127852</v>
      </c>
      <c r="K114" s="188">
        <v>0</v>
      </c>
      <c r="L114" s="188">
        <v>0</v>
      </c>
      <c r="M114" s="188">
        <v>0</v>
      </c>
      <c r="N114" s="188">
        <v>0</v>
      </c>
      <c r="O114" s="188">
        <v>0</v>
      </c>
      <c r="P114" s="188">
        <v>0</v>
      </c>
      <c r="Q114" s="188">
        <v>771270</v>
      </c>
      <c r="R114" s="188">
        <v>0</v>
      </c>
      <c r="S114" s="190">
        <v>42634</v>
      </c>
      <c r="T114" s="188">
        <v>123700</v>
      </c>
      <c r="U114" s="188">
        <v>0</v>
      </c>
      <c r="V114" s="188">
        <v>2323732</v>
      </c>
      <c r="W114" s="190">
        <v>919942</v>
      </c>
      <c r="X114" s="155">
        <f t="shared" si="6"/>
        <v>0</v>
      </c>
      <c r="Y114" s="188">
        <v>0</v>
      </c>
      <c r="Z114" s="188">
        <v>0</v>
      </c>
      <c r="AA114" s="157">
        <f t="shared" si="7"/>
        <v>0</v>
      </c>
      <c r="AB114" s="155">
        <f t="shared" si="8"/>
        <v>6309130</v>
      </c>
      <c r="AC114" s="167" t="s">
        <v>56</v>
      </c>
      <c r="AD114" s="174">
        <v>8246</v>
      </c>
      <c r="AE114" s="174" t="s">
        <v>57</v>
      </c>
      <c r="AF114" s="184">
        <v>2</v>
      </c>
      <c r="AG114" s="189" t="s">
        <v>71</v>
      </c>
      <c r="AH114" s="174" t="s">
        <v>25</v>
      </c>
      <c r="AI114" s="174"/>
      <c r="AJ114" s="175"/>
      <c r="AK114" s="174" t="s">
        <v>275</v>
      </c>
      <c r="AL114" s="188"/>
      <c r="AM114" s="188"/>
      <c r="AN114" s="188"/>
      <c r="AO114" s="188"/>
      <c r="AP114" s="188"/>
      <c r="AQ114" s="188"/>
      <c r="AR114" s="188"/>
      <c r="AS114" s="188"/>
    </row>
    <row r="115" spans="1:45" customFormat="1" ht="15" x14ac:dyDescent="0.25">
      <c r="A115" s="191">
        <v>800044402</v>
      </c>
      <c r="B115" s="174" t="s">
        <v>300</v>
      </c>
      <c r="C115" s="175">
        <v>44909</v>
      </c>
      <c r="D115" s="175">
        <v>44562</v>
      </c>
      <c r="E115" s="175">
        <v>44895</v>
      </c>
      <c r="F115" s="188">
        <v>25574966</v>
      </c>
      <c r="G115" s="188">
        <v>0</v>
      </c>
      <c r="H115" s="188">
        <v>0</v>
      </c>
      <c r="I115" s="188">
        <v>0</v>
      </c>
      <c r="J115" s="188">
        <v>0</v>
      </c>
      <c r="K115" s="188">
        <v>1341871</v>
      </c>
      <c r="L115" s="188">
        <v>0</v>
      </c>
      <c r="M115" s="188">
        <v>0</v>
      </c>
      <c r="N115" s="188">
        <v>0</v>
      </c>
      <c r="O115" s="188">
        <v>0</v>
      </c>
      <c r="P115" s="188">
        <v>0</v>
      </c>
      <c r="Q115" s="188">
        <v>0</v>
      </c>
      <c r="R115" s="188">
        <v>0</v>
      </c>
      <c r="S115" s="190">
        <v>2185980</v>
      </c>
      <c r="T115" s="188">
        <v>635500</v>
      </c>
      <c r="U115" s="188">
        <v>2556100</v>
      </c>
      <c r="V115" s="188">
        <v>18831800</v>
      </c>
      <c r="W115" s="190">
        <v>23715</v>
      </c>
      <c r="X115" s="155">
        <f t="shared" si="6"/>
        <v>0</v>
      </c>
      <c r="Y115" s="188">
        <v>0</v>
      </c>
      <c r="Z115" s="188">
        <v>0</v>
      </c>
      <c r="AA115" s="157">
        <f t="shared" si="7"/>
        <v>0</v>
      </c>
      <c r="AB115" s="155">
        <f t="shared" si="8"/>
        <v>25574966</v>
      </c>
      <c r="AC115" s="167" t="s">
        <v>19</v>
      </c>
      <c r="AD115" s="174">
        <v>8249</v>
      </c>
      <c r="AE115" s="174" t="s">
        <v>57</v>
      </c>
      <c r="AF115" s="184">
        <v>2</v>
      </c>
      <c r="AG115" s="189" t="s">
        <v>71</v>
      </c>
      <c r="AH115" s="174" t="s">
        <v>25</v>
      </c>
      <c r="AI115" s="174"/>
      <c r="AJ115" s="175">
        <v>44561</v>
      </c>
      <c r="AK115" s="174" t="s">
        <v>275</v>
      </c>
      <c r="AL115" s="188"/>
      <c r="AM115" s="188"/>
      <c r="AN115" s="188"/>
      <c r="AO115" s="188"/>
      <c r="AP115" s="188"/>
      <c r="AQ115" s="188"/>
      <c r="AR115" s="188"/>
      <c r="AS115" s="188"/>
    </row>
    <row r="116" spans="1:45" customFormat="1" ht="15" x14ac:dyDescent="0.25">
      <c r="A116" s="174">
        <v>900067136</v>
      </c>
      <c r="B116" s="174" t="s">
        <v>64</v>
      </c>
      <c r="C116" s="175">
        <v>44909</v>
      </c>
      <c r="D116" s="175">
        <v>44228</v>
      </c>
      <c r="E116" s="175">
        <v>44895</v>
      </c>
      <c r="F116" s="188">
        <v>20959668</v>
      </c>
      <c r="G116" s="188">
        <v>0</v>
      </c>
      <c r="H116" s="188">
        <v>0</v>
      </c>
      <c r="I116" s="188">
        <v>0</v>
      </c>
      <c r="J116" s="188">
        <v>3191991</v>
      </c>
      <c r="K116" s="188">
        <v>0</v>
      </c>
      <c r="L116" s="188">
        <v>0</v>
      </c>
      <c r="M116" s="188">
        <v>6430</v>
      </c>
      <c r="N116" s="188">
        <v>1141108</v>
      </c>
      <c r="O116" s="188">
        <v>0</v>
      </c>
      <c r="P116" s="188">
        <v>0</v>
      </c>
      <c r="Q116" s="188">
        <v>7946581</v>
      </c>
      <c r="R116" s="188">
        <v>0</v>
      </c>
      <c r="S116" s="190">
        <v>7516580</v>
      </c>
      <c r="T116" s="188">
        <v>755714</v>
      </c>
      <c r="U116" s="188">
        <v>0</v>
      </c>
      <c r="V116" s="188">
        <v>0</v>
      </c>
      <c r="W116" s="190">
        <v>401264</v>
      </c>
      <c r="X116" s="155">
        <f t="shared" si="6"/>
        <v>0</v>
      </c>
      <c r="Y116" s="188">
        <v>0</v>
      </c>
      <c r="Z116" s="188">
        <v>9292</v>
      </c>
      <c r="AA116" s="157">
        <f t="shared" si="7"/>
        <v>9292</v>
      </c>
      <c r="AB116" s="155">
        <f t="shared" si="8"/>
        <v>20950376</v>
      </c>
      <c r="AC116" s="167" t="s">
        <v>56</v>
      </c>
      <c r="AD116" s="174">
        <v>8242</v>
      </c>
      <c r="AE116" s="174" t="s">
        <v>57</v>
      </c>
      <c r="AF116" s="184">
        <v>2</v>
      </c>
      <c r="AG116" s="189" t="s">
        <v>71</v>
      </c>
      <c r="AH116" s="174"/>
      <c r="AI116" s="174"/>
      <c r="AJ116" s="175"/>
      <c r="AK116" s="174" t="s">
        <v>180</v>
      </c>
      <c r="AL116" s="188"/>
      <c r="AM116" s="188"/>
      <c r="AN116" s="188"/>
      <c r="AO116" s="188"/>
      <c r="AP116" s="188"/>
      <c r="AQ116" s="188"/>
      <c r="AR116" s="188"/>
      <c r="AS116" s="188"/>
    </row>
    <row r="117" spans="1:45" customFormat="1" ht="15" x14ac:dyDescent="0.25">
      <c r="A117" s="191">
        <v>832001966</v>
      </c>
      <c r="B117" s="174" t="s">
        <v>301</v>
      </c>
      <c r="C117" s="175">
        <v>44910</v>
      </c>
      <c r="D117" s="175">
        <v>44105</v>
      </c>
      <c r="E117" s="175">
        <v>44865</v>
      </c>
      <c r="F117" s="188">
        <v>200973791</v>
      </c>
      <c r="G117" s="188">
        <v>0</v>
      </c>
      <c r="H117" s="188">
        <v>0</v>
      </c>
      <c r="I117" s="188">
        <v>0</v>
      </c>
      <c r="J117" s="188">
        <v>60162528</v>
      </c>
      <c r="K117" s="188">
        <v>0</v>
      </c>
      <c r="L117" s="188">
        <v>0</v>
      </c>
      <c r="M117" s="188">
        <v>72596</v>
      </c>
      <c r="N117" s="188">
        <v>832075</v>
      </c>
      <c r="O117" s="188">
        <v>0</v>
      </c>
      <c r="P117" s="188">
        <v>0</v>
      </c>
      <c r="Q117" s="188">
        <v>10699500</v>
      </c>
      <c r="R117" s="188">
        <v>0</v>
      </c>
      <c r="S117" s="190">
        <v>23521894</v>
      </c>
      <c r="T117" s="188">
        <v>30568036</v>
      </c>
      <c r="U117" s="188">
        <v>0</v>
      </c>
      <c r="V117" s="188">
        <v>47879897</v>
      </c>
      <c r="W117" s="190">
        <v>27237265</v>
      </c>
      <c r="X117" s="155">
        <f t="shared" si="6"/>
        <v>0</v>
      </c>
      <c r="Y117" s="188">
        <v>0</v>
      </c>
      <c r="Z117" s="188">
        <v>0</v>
      </c>
      <c r="AA117" s="157">
        <f t="shared" si="7"/>
        <v>0</v>
      </c>
      <c r="AB117" s="155">
        <f t="shared" si="8"/>
        <v>200973791</v>
      </c>
      <c r="AC117" s="167" t="s">
        <v>56</v>
      </c>
      <c r="AD117" s="174">
        <v>8267</v>
      </c>
      <c r="AE117" s="174" t="s">
        <v>57</v>
      </c>
      <c r="AF117" s="184">
        <v>2</v>
      </c>
      <c r="AG117" s="189" t="s">
        <v>71</v>
      </c>
      <c r="AH117" s="174" t="s">
        <v>25</v>
      </c>
      <c r="AI117" s="174"/>
      <c r="AJ117" s="175"/>
      <c r="AK117" s="174" t="s">
        <v>275</v>
      </c>
      <c r="AL117" s="188"/>
      <c r="AM117" s="188"/>
      <c r="AN117" s="188"/>
      <c r="AO117" s="188"/>
      <c r="AP117" s="188"/>
      <c r="AQ117" s="188"/>
      <c r="AR117" s="188"/>
      <c r="AS117" s="188"/>
    </row>
    <row r="118" spans="1:45" customFormat="1" ht="15" x14ac:dyDescent="0.25">
      <c r="A118" s="191">
        <v>891901041</v>
      </c>
      <c r="B118" s="174" t="s">
        <v>302</v>
      </c>
      <c r="C118" s="175">
        <v>44910</v>
      </c>
      <c r="D118" s="175">
        <v>43709</v>
      </c>
      <c r="E118" s="175">
        <v>44865</v>
      </c>
      <c r="F118" s="188">
        <v>5835150</v>
      </c>
      <c r="G118" s="188">
        <v>0</v>
      </c>
      <c r="H118" s="188">
        <v>0</v>
      </c>
      <c r="I118" s="188">
        <v>0</v>
      </c>
      <c r="J118" s="188">
        <v>1219813</v>
      </c>
      <c r="K118" s="188">
        <v>0</v>
      </c>
      <c r="L118" s="188">
        <v>0</v>
      </c>
      <c r="M118" s="188">
        <v>0</v>
      </c>
      <c r="N118" s="188">
        <v>0</v>
      </c>
      <c r="O118" s="188">
        <v>0</v>
      </c>
      <c r="P118" s="188">
        <v>0</v>
      </c>
      <c r="Q118" s="188">
        <v>0</v>
      </c>
      <c r="R118" s="188">
        <v>0</v>
      </c>
      <c r="S118" s="190">
        <v>122540</v>
      </c>
      <c r="T118" s="188">
        <v>1371800</v>
      </c>
      <c r="U118" s="188">
        <v>0</v>
      </c>
      <c r="V118" s="188">
        <v>1519550</v>
      </c>
      <c r="W118" s="190">
        <v>1601447</v>
      </c>
      <c r="X118" s="155">
        <f t="shared" si="6"/>
        <v>0</v>
      </c>
      <c r="Y118" s="188">
        <v>0</v>
      </c>
      <c r="Z118" s="188">
        <v>0</v>
      </c>
      <c r="AA118" s="157">
        <f t="shared" si="7"/>
        <v>0</v>
      </c>
      <c r="AB118" s="155">
        <f t="shared" si="8"/>
        <v>5835150</v>
      </c>
      <c r="AC118" s="167" t="s">
        <v>56</v>
      </c>
      <c r="AD118" s="174">
        <v>8260</v>
      </c>
      <c r="AE118" s="174" t="s">
        <v>57</v>
      </c>
      <c r="AF118" s="184">
        <v>2</v>
      </c>
      <c r="AG118" s="189" t="s">
        <v>71</v>
      </c>
      <c r="AH118" s="174" t="s">
        <v>25</v>
      </c>
      <c r="AI118" s="174"/>
      <c r="AJ118" s="175">
        <v>43646</v>
      </c>
      <c r="AK118" s="174" t="s">
        <v>275</v>
      </c>
      <c r="AL118" s="188"/>
      <c r="AM118" s="188"/>
      <c r="AN118" s="188"/>
      <c r="AO118" s="188"/>
      <c r="AP118" s="188"/>
      <c r="AQ118" s="188"/>
      <c r="AR118" s="188"/>
      <c r="AS118" s="188"/>
    </row>
    <row r="119" spans="1:45" customFormat="1" ht="15" x14ac:dyDescent="0.25">
      <c r="A119" s="169">
        <v>900052148</v>
      </c>
      <c r="B119" s="174" t="s">
        <v>303</v>
      </c>
      <c r="C119" s="175">
        <v>44910</v>
      </c>
      <c r="D119" s="175">
        <v>43800</v>
      </c>
      <c r="E119" s="175">
        <v>44895</v>
      </c>
      <c r="F119" s="188">
        <v>3145618</v>
      </c>
      <c r="G119" s="188">
        <v>0</v>
      </c>
      <c r="H119" s="188">
        <v>0</v>
      </c>
      <c r="I119" s="188">
        <v>0</v>
      </c>
      <c r="J119" s="188">
        <v>0</v>
      </c>
      <c r="K119" s="188">
        <v>0</v>
      </c>
      <c r="L119" s="188">
        <v>0</v>
      </c>
      <c r="M119" s="188">
        <v>0</v>
      </c>
      <c r="N119" s="188">
        <v>0</v>
      </c>
      <c r="O119" s="188">
        <v>0</v>
      </c>
      <c r="P119" s="188">
        <v>0</v>
      </c>
      <c r="Q119" s="188">
        <v>0</v>
      </c>
      <c r="R119" s="188">
        <v>0</v>
      </c>
      <c r="S119" s="190">
        <v>199943</v>
      </c>
      <c r="T119" s="188">
        <v>911400</v>
      </c>
      <c r="U119" s="188">
        <v>0</v>
      </c>
      <c r="V119" s="188">
        <v>1900300</v>
      </c>
      <c r="W119" s="190">
        <v>133975</v>
      </c>
      <c r="X119" s="155">
        <f t="shared" si="6"/>
        <v>0</v>
      </c>
      <c r="Y119" s="188">
        <v>0</v>
      </c>
      <c r="Z119" s="188">
        <v>0</v>
      </c>
      <c r="AA119" s="157">
        <f t="shared" si="7"/>
        <v>0</v>
      </c>
      <c r="AB119" s="155">
        <f t="shared" si="8"/>
        <v>3145618</v>
      </c>
      <c r="AC119" s="167" t="s">
        <v>56</v>
      </c>
      <c r="AD119" s="174">
        <v>8261</v>
      </c>
      <c r="AE119" s="174" t="s">
        <v>304</v>
      </c>
      <c r="AF119" s="184">
        <v>2</v>
      </c>
      <c r="AG119" s="189" t="s">
        <v>71</v>
      </c>
      <c r="AH119" s="174"/>
      <c r="AI119" s="174"/>
      <c r="AJ119" s="174"/>
      <c r="AK119" s="174" t="s">
        <v>275</v>
      </c>
      <c r="AL119" s="174"/>
      <c r="AM119" s="174"/>
      <c r="AN119" s="174"/>
      <c r="AO119" s="174"/>
      <c r="AP119" s="174"/>
      <c r="AQ119" s="174"/>
      <c r="AR119" s="174"/>
      <c r="AS119" s="174"/>
    </row>
    <row r="120" spans="1:45" customFormat="1" ht="15" x14ac:dyDescent="0.25">
      <c r="A120" s="174">
        <v>817003532</v>
      </c>
      <c r="B120" s="174" t="s">
        <v>305</v>
      </c>
      <c r="C120" s="175">
        <v>44910</v>
      </c>
      <c r="D120" s="175">
        <v>44378</v>
      </c>
      <c r="E120" s="175">
        <v>44895</v>
      </c>
      <c r="F120" s="188">
        <v>1053066</v>
      </c>
      <c r="G120" s="188">
        <v>0</v>
      </c>
      <c r="H120" s="188">
        <v>0</v>
      </c>
      <c r="I120" s="188">
        <v>0</v>
      </c>
      <c r="J120" s="188">
        <v>72801</v>
      </c>
      <c r="K120" s="188">
        <v>0</v>
      </c>
      <c r="L120" s="188">
        <v>0</v>
      </c>
      <c r="M120" s="188">
        <v>0</v>
      </c>
      <c r="N120" s="188">
        <v>0</v>
      </c>
      <c r="O120" s="188">
        <v>0</v>
      </c>
      <c r="P120" s="188">
        <v>0</v>
      </c>
      <c r="Q120" s="188">
        <v>0</v>
      </c>
      <c r="R120" s="188">
        <v>0</v>
      </c>
      <c r="S120" s="190">
        <v>0</v>
      </c>
      <c r="T120" s="188">
        <v>980265</v>
      </c>
      <c r="U120" s="188">
        <v>0</v>
      </c>
      <c r="V120" s="188">
        <v>0</v>
      </c>
      <c r="W120" s="190">
        <v>0</v>
      </c>
      <c r="X120" s="155">
        <f t="shared" ref="X120:X183" si="9">+F120-SUM(G120:W120)</f>
        <v>0</v>
      </c>
      <c r="Y120" s="188">
        <v>0</v>
      </c>
      <c r="Z120" s="188">
        <v>0</v>
      </c>
      <c r="AA120" s="157">
        <f t="shared" si="7"/>
        <v>0</v>
      </c>
      <c r="AB120" s="155">
        <f t="shared" si="8"/>
        <v>1053066</v>
      </c>
      <c r="AC120" s="167" t="s">
        <v>19</v>
      </c>
      <c r="AD120" s="174">
        <v>8265</v>
      </c>
      <c r="AE120" s="174" t="s">
        <v>57</v>
      </c>
      <c r="AF120" s="184">
        <v>2</v>
      </c>
      <c r="AG120" s="189" t="s">
        <v>71</v>
      </c>
      <c r="AH120" s="174"/>
      <c r="AI120" s="174"/>
      <c r="AJ120" s="174"/>
      <c r="AK120" s="174" t="s">
        <v>271</v>
      </c>
      <c r="AL120" s="174"/>
      <c r="AM120" s="174"/>
      <c r="AN120" s="174"/>
      <c r="AO120" s="174"/>
      <c r="AP120" s="174"/>
      <c r="AQ120" s="174"/>
      <c r="AR120" s="174"/>
      <c r="AS120" s="174"/>
    </row>
    <row r="121" spans="1:45" customFormat="1" ht="15" x14ac:dyDescent="0.25">
      <c r="A121" s="174">
        <v>900000427</v>
      </c>
      <c r="B121" s="174" t="s">
        <v>306</v>
      </c>
      <c r="C121" s="175">
        <v>44910</v>
      </c>
      <c r="D121" s="175">
        <v>44013</v>
      </c>
      <c r="E121" s="175">
        <v>44895</v>
      </c>
      <c r="F121" s="188">
        <v>12141095</v>
      </c>
      <c r="G121" s="188">
        <v>0</v>
      </c>
      <c r="H121" s="188">
        <v>0</v>
      </c>
      <c r="I121" s="188">
        <v>0</v>
      </c>
      <c r="J121" s="188">
        <v>343420</v>
      </c>
      <c r="K121" s="188">
        <v>0</v>
      </c>
      <c r="L121" s="188">
        <v>0</v>
      </c>
      <c r="M121" s="188">
        <v>0</v>
      </c>
      <c r="N121" s="188">
        <v>0</v>
      </c>
      <c r="O121" s="188">
        <v>0</v>
      </c>
      <c r="P121" s="188">
        <v>0</v>
      </c>
      <c r="Q121" s="188">
        <v>0</v>
      </c>
      <c r="R121" s="188">
        <v>0</v>
      </c>
      <c r="S121" s="190">
        <v>4830218</v>
      </c>
      <c r="T121" s="188">
        <v>5236360</v>
      </c>
      <c r="U121" s="188">
        <v>0</v>
      </c>
      <c r="V121" s="188">
        <v>325683</v>
      </c>
      <c r="W121" s="190">
        <v>1405414</v>
      </c>
      <c r="X121" s="155">
        <f t="shared" si="9"/>
        <v>0</v>
      </c>
      <c r="Y121" s="188">
        <v>0</v>
      </c>
      <c r="Z121" s="188">
        <v>0</v>
      </c>
      <c r="AA121" s="157">
        <f t="shared" si="7"/>
        <v>0</v>
      </c>
      <c r="AB121" s="155">
        <f t="shared" si="8"/>
        <v>12141095</v>
      </c>
      <c r="AC121" s="167" t="s">
        <v>56</v>
      </c>
      <c r="AD121" s="174">
        <v>8256</v>
      </c>
      <c r="AE121" s="174" t="s">
        <v>57</v>
      </c>
      <c r="AF121" s="184">
        <v>2</v>
      </c>
      <c r="AG121" s="189" t="s">
        <v>71</v>
      </c>
      <c r="AH121" s="174"/>
      <c r="AI121" s="174"/>
      <c r="AJ121" s="174"/>
      <c r="AK121" s="174" t="s">
        <v>271</v>
      </c>
      <c r="AL121" s="174"/>
      <c r="AM121" s="174"/>
      <c r="AN121" s="174"/>
      <c r="AO121" s="174"/>
      <c r="AP121" s="174"/>
      <c r="AQ121" s="174"/>
      <c r="AR121" s="174"/>
      <c r="AS121" s="174"/>
    </row>
    <row r="122" spans="1:45" customFormat="1" ht="15" x14ac:dyDescent="0.25">
      <c r="A122" s="191">
        <v>900096797</v>
      </c>
      <c r="B122" s="174" t="s">
        <v>307</v>
      </c>
      <c r="C122" s="175">
        <v>44911</v>
      </c>
      <c r="D122" s="175">
        <v>44562</v>
      </c>
      <c r="E122" s="175">
        <v>44895</v>
      </c>
      <c r="F122" s="188">
        <v>535484942</v>
      </c>
      <c r="G122" s="188">
        <v>0</v>
      </c>
      <c r="H122" s="188">
        <v>0</v>
      </c>
      <c r="I122" s="188">
        <v>0</v>
      </c>
      <c r="J122" s="188">
        <v>27712940</v>
      </c>
      <c r="K122" s="188">
        <v>0</v>
      </c>
      <c r="L122" s="188">
        <v>0</v>
      </c>
      <c r="M122" s="188">
        <v>0</v>
      </c>
      <c r="N122" s="188">
        <v>0</v>
      </c>
      <c r="O122" s="188">
        <v>0</v>
      </c>
      <c r="P122" s="188">
        <v>46751412</v>
      </c>
      <c r="Q122" s="188">
        <v>118187765</v>
      </c>
      <c r="R122" s="188">
        <v>0</v>
      </c>
      <c r="S122" s="190">
        <v>30337331</v>
      </c>
      <c r="T122" s="188">
        <v>10669683</v>
      </c>
      <c r="U122" s="188">
        <v>0</v>
      </c>
      <c r="V122" s="188">
        <v>53645555</v>
      </c>
      <c r="W122" s="190">
        <v>248180256</v>
      </c>
      <c r="X122" s="155">
        <f t="shared" si="9"/>
        <v>0</v>
      </c>
      <c r="Y122" s="188">
        <v>0</v>
      </c>
      <c r="Z122" s="188">
        <v>7400</v>
      </c>
      <c r="AA122" s="157">
        <f t="shared" si="7"/>
        <v>7400</v>
      </c>
      <c r="AB122" s="155">
        <f t="shared" si="8"/>
        <v>535477542</v>
      </c>
      <c r="AC122" s="167" t="s">
        <v>19</v>
      </c>
      <c r="AD122" s="174">
        <v>8285</v>
      </c>
      <c r="AE122" s="174" t="s">
        <v>57</v>
      </c>
      <c r="AF122" s="184">
        <v>2</v>
      </c>
      <c r="AG122" s="189" t="s">
        <v>71</v>
      </c>
      <c r="AH122" s="174" t="s">
        <v>25</v>
      </c>
      <c r="AI122" s="174"/>
      <c r="AJ122" s="175">
        <v>42735</v>
      </c>
      <c r="AK122" s="174" t="s">
        <v>275</v>
      </c>
      <c r="AL122" s="188"/>
      <c r="AM122" s="188"/>
      <c r="AN122" s="188"/>
      <c r="AO122" s="188"/>
      <c r="AP122" s="188"/>
      <c r="AQ122" s="188"/>
      <c r="AR122" s="188"/>
      <c r="AS122" s="188"/>
    </row>
    <row r="123" spans="1:45" customFormat="1" ht="15" x14ac:dyDescent="0.25">
      <c r="A123" s="191">
        <v>807008827</v>
      </c>
      <c r="B123" s="174" t="s">
        <v>308</v>
      </c>
      <c r="C123" s="175">
        <v>44911</v>
      </c>
      <c r="D123" s="175">
        <v>44166</v>
      </c>
      <c r="E123" s="175">
        <v>44895</v>
      </c>
      <c r="F123" s="188">
        <v>9022287</v>
      </c>
      <c r="G123" s="188">
        <v>228058</v>
      </c>
      <c r="H123" s="188">
        <v>0</v>
      </c>
      <c r="I123" s="188">
        <v>0</v>
      </c>
      <c r="J123" s="188">
        <v>658403</v>
      </c>
      <c r="K123" s="188">
        <v>0</v>
      </c>
      <c r="L123" s="188">
        <v>0</v>
      </c>
      <c r="M123" s="188">
        <v>0</v>
      </c>
      <c r="N123" s="188">
        <v>0</v>
      </c>
      <c r="O123" s="188">
        <v>0</v>
      </c>
      <c r="P123" s="188">
        <v>0</v>
      </c>
      <c r="Q123" s="188">
        <v>191600</v>
      </c>
      <c r="R123" s="188">
        <v>0</v>
      </c>
      <c r="S123" s="190">
        <v>523254</v>
      </c>
      <c r="T123" s="188">
        <v>543550</v>
      </c>
      <c r="U123" s="188">
        <v>0</v>
      </c>
      <c r="V123" s="188">
        <v>5410972</v>
      </c>
      <c r="W123" s="190">
        <v>1466450</v>
      </c>
      <c r="X123" s="155">
        <f t="shared" si="9"/>
        <v>0</v>
      </c>
      <c r="Y123" s="188">
        <v>0</v>
      </c>
      <c r="Z123" s="188">
        <v>0</v>
      </c>
      <c r="AA123" s="157">
        <f t="shared" si="7"/>
        <v>0</v>
      </c>
      <c r="AB123" s="155">
        <f t="shared" si="8"/>
        <v>9022287</v>
      </c>
      <c r="AC123" s="167" t="s">
        <v>56</v>
      </c>
      <c r="AD123" s="174">
        <v>8278</v>
      </c>
      <c r="AE123" s="174" t="s">
        <v>57</v>
      </c>
      <c r="AF123" s="184">
        <v>2</v>
      </c>
      <c r="AG123" s="189" t="s">
        <v>71</v>
      </c>
      <c r="AH123" s="174" t="s">
        <v>25</v>
      </c>
      <c r="AI123" s="174"/>
      <c r="AJ123" s="175"/>
      <c r="AK123" s="174" t="s">
        <v>275</v>
      </c>
      <c r="AL123" s="188"/>
      <c r="AM123" s="188"/>
      <c r="AN123" s="188"/>
      <c r="AO123" s="188"/>
      <c r="AP123" s="188"/>
      <c r="AQ123" s="188"/>
      <c r="AR123" s="188"/>
      <c r="AS123" s="188"/>
    </row>
    <row r="124" spans="1:45" customFormat="1" ht="15" x14ac:dyDescent="0.25">
      <c r="A124" s="191">
        <v>891180232</v>
      </c>
      <c r="B124" s="174" t="s">
        <v>309</v>
      </c>
      <c r="C124" s="175">
        <v>44911</v>
      </c>
      <c r="D124" s="175">
        <v>44044</v>
      </c>
      <c r="E124" s="175">
        <v>44895</v>
      </c>
      <c r="F124" s="188">
        <v>20021724</v>
      </c>
      <c r="G124" s="188">
        <v>0</v>
      </c>
      <c r="H124" s="188">
        <v>0</v>
      </c>
      <c r="I124" s="188">
        <v>0</v>
      </c>
      <c r="J124" s="188">
        <v>845671</v>
      </c>
      <c r="K124" s="188">
        <v>0</v>
      </c>
      <c r="L124" s="188">
        <v>0</v>
      </c>
      <c r="M124" s="188">
        <v>0</v>
      </c>
      <c r="N124" s="188">
        <v>867976</v>
      </c>
      <c r="O124" s="188">
        <v>0</v>
      </c>
      <c r="P124" s="188">
        <v>0</v>
      </c>
      <c r="Q124" s="188">
        <v>2306572</v>
      </c>
      <c r="R124" s="188">
        <v>0</v>
      </c>
      <c r="S124" s="190">
        <v>1741026</v>
      </c>
      <c r="T124" s="188">
        <v>920976</v>
      </c>
      <c r="U124" s="188">
        <v>0</v>
      </c>
      <c r="V124" s="188">
        <v>132678</v>
      </c>
      <c r="W124" s="190">
        <v>13206825</v>
      </c>
      <c r="X124" s="155">
        <f t="shared" si="9"/>
        <v>0</v>
      </c>
      <c r="Y124" s="188">
        <v>0</v>
      </c>
      <c r="Z124" s="188">
        <v>0</v>
      </c>
      <c r="AA124" s="157">
        <f t="shared" si="7"/>
        <v>0</v>
      </c>
      <c r="AB124" s="155">
        <f t="shared" si="8"/>
        <v>20021724</v>
      </c>
      <c r="AC124" s="167" t="s">
        <v>56</v>
      </c>
      <c r="AD124" s="174">
        <v>8274</v>
      </c>
      <c r="AE124" s="174" t="s">
        <v>57</v>
      </c>
      <c r="AF124" s="184">
        <v>2</v>
      </c>
      <c r="AG124" s="189" t="s">
        <v>71</v>
      </c>
      <c r="AH124" s="174" t="s">
        <v>25</v>
      </c>
      <c r="AI124" s="174"/>
      <c r="AJ124" s="175"/>
      <c r="AK124" s="174" t="s">
        <v>275</v>
      </c>
      <c r="AL124" s="188"/>
      <c r="AM124" s="188"/>
      <c r="AN124" s="188"/>
      <c r="AO124" s="188"/>
      <c r="AP124" s="188"/>
      <c r="AQ124" s="188"/>
      <c r="AR124" s="188"/>
      <c r="AS124" s="188"/>
    </row>
    <row r="125" spans="1:45" customFormat="1" ht="15" x14ac:dyDescent="0.25">
      <c r="A125" s="191">
        <v>800075650</v>
      </c>
      <c r="B125" s="174" t="s">
        <v>310</v>
      </c>
      <c r="C125" s="175">
        <v>44914</v>
      </c>
      <c r="D125" s="175">
        <v>43647</v>
      </c>
      <c r="E125" s="175">
        <v>44895</v>
      </c>
      <c r="F125" s="188">
        <v>21032098</v>
      </c>
      <c r="G125" s="188">
        <v>0</v>
      </c>
      <c r="H125" s="188">
        <v>0</v>
      </c>
      <c r="I125" s="188">
        <v>0</v>
      </c>
      <c r="J125" s="188">
        <v>5903256</v>
      </c>
      <c r="K125" s="188">
        <v>0</v>
      </c>
      <c r="L125" s="188">
        <v>0</v>
      </c>
      <c r="M125" s="188">
        <v>0</v>
      </c>
      <c r="N125" s="188">
        <v>305405</v>
      </c>
      <c r="O125" s="188">
        <v>0</v>
      </c>
      <c r="P125" s="188">
        <v>0</v>
      </c>
      <c r="Q125" s="188">
        <v>0</v>
      </c>
      <c r="R125" s="188">
        <v>0</v>
      </c>
      <c r="S125" s="190">
        <v>2964407</v>
      </c>
      <c r="T125" s="188">
        <v>0</v>
      </c>
      <c r="U125" s="188">
        <v>0</v>
      </c>
      <c r="V125" s="188">
        <v>512209</v>
      </c>
      <c r="W125" s="190">
        <v>11346821</v>
      </c>
      <c r="X125" s="155">
        <f t="shared" si="9"/>
        <v>0</v>
      </c>
      <c r="Y125" s="188">
        <v>0</v>
      </c>
      <c r="Z125" s="188">
        <v>0</v>
      </c>
      <c r="AA125" s="157">
        <f t="shared" si="7"/>
        <v>0</v>
      </c>
      <c r="AB125" s="155">
        <f t="shared" si="8"/>
        <v>21032098</v>
      </c>
      <c r="AC125" s="167" t="s">
        <v>56</v>
      </c>
      <c r="AD125" s="174">
        <v>8320</v>
      </c>
      <c r="AE125" s="174" t="s">
        <v>57</v>
      </c>
      <c r="AF125" s="184">
        <v>2</v>
      </c>
      <c r="AG125" s="189" t="s">
        <v>71</v>
      </c>
      <c r="AH125" s="174" t="s">
        <v>25</v>
      </c>
      <c r="AI125" s="174"/>
      <c r="AJ125" s="175">
        <v>43830</v>
      </c>
      <c r="AK125" s="174" t="s">
        <v>275</v>
      </c>
      <c r="AL125" s="188"/>
      <c r="AM125" s="188"/>
      <c r="AN125" s="188"/>
      <c r="AO125" s="188"/>
      <c r="AP125" s="188"/>
      <c r="AQ125" s="188"/>
      <c r="AR125" s="188"/>
      <c r="AS125" s="188"/>
    </row>
    <row r="126" spans="1:45" customFormat="1" ht="15" x14ac:dyDescent="0.25">
      <c r="A126" s="191">
        <v>900307987</v>
      </c>
      <c r="B126" s="174" t="s">
        <v>311</v>
      </c>
      <c r="C126" s="175">
        <v>44914</v>
      </c>
      <c r="D126" s="175">
        <v>44287</v>
      </c>
      <c r="E126" s="175">
        <v>44895</v>
      </c>
      <c r="F126" s="188">
        <v>103703548</v>
      </c>
      <c r="G126" s="188">
        <v>0</v>
      </c>
      <c r="H126" s="188">
        <v>0</v>
      </c>
      <c r="I126" s="188">
        <v>0</v>
      </c>
      <c r="J126" s="188">
        <v>667409</v>
      </c>
      <c r="K126" s="188">
        <v>0</v>
      </c>
      <c r="L126" s="188">
        <v>0</v>
      </c>
      <c r="M126" s="188">
        <v>0</v>
      </c>
      <c r="N126" s="188">
        <v>0</v>
      </c>
      <c r="O126" s="188">
        <v>0</v>
      </c>
      <c r="P126" s="188">
        <v>0</v>
      </c>
      <c r="Q126" s="188">
        <v>0</v>
      </c>
      <c r="R126" s="188">
        <v>0</v>
      </c>
      <c r="S126" s="190">
        <v>55980427</v>
      </c>
      <c r="T126" s="188">
        <v>3336567</v>
      </c>
      <c r="U126" s="188">
        <v>0</v>
      </c>
      <c r="V126" s="188">
        <v>0</v>
      </c>
      <c r="W126" s="190">
        <v>43719145</v>
      </c>
      <c r="X126" s="155">
        <f t="shared" si="9"/>
        <v>0</v>
      </c>
      <c r="Y126" s="188">
        <v>0</v>
      </c>
      <c r="Z126" s="188">
        <v>0</v>
      </c>
      <c r="AA126" s="157">
        <f t="shared" si="7"/>
        <v>0</v>
      </c>
      <c r="AB126" s="155">
        <f t="shared" si="8"/>
        <v>103703548</v>
      </c>
      <c r="AC126" s="167" t="s">
        <v>41</v>
      </c>
      <c r="AD126" s="174">
        <v>8323</v>
      </c>
      <c r="AE126" s="174" t="s">
        <v>57</v>
      </c>
      <c r="AF126" s="184">
        <v>2</v>
      </c>
      <c r="AG126" s="189" t="s">
        <v>71</v>
      </c>
      <c r="AH126" s="174" t="s">
        <v>25</v>
      </c>
      <c r="AI126" s="174"/>
      <c r="AJ126" s="175"/>
      <c r="AK126" s="174" t="s">
        <v>275</v>
      </c>
      <c r="AL126" s="188"/>
      <c r="AM126" s="188"/>
      <c r="AN126" s="188"/>
      <c r="AO126" s="188"/>
      <c r="AP126" s="188"/>
      <c r="AQ126" s="188"/>
      <c r="AR126" s="188"/>
      <c r="AS126" s="188"/>
    </row>
    <row r="127" spans="1:45" customFormat="1" ht="15" x14ac:dyDescent="0.25">
      <c r="A127" s="169">
        <v>900812685</v>
      </c>
      <c r="B127" s="174" t="s">
        <v>312</v>
      </c>
      <c r="C127" s="175">
        <v>44914</v>
      </c>
      <c r="D127" s="175">
        <v>44774</v>
      </c>
      <c r="E127" s="175">
        <v>44895</v>
      </c>
      <c r="F127" s="188">
        <v>3373333</v>
      </c>
      <c r="G127" s="188">
        <v>0</v>
      </c>
      <c r="H127" s="188">
        <v>0</v>
      </c>
      <c r="I127" s="188">
        <v>0</v>
      </c>
      <c r="J127" s="188">
        <v>861720</v>
      </c>
      <c r="K127" s="188">
        <v>0</v>
      </c>
      <c r="L127" s="188">
        <v>0</v>
      </c>
      <c r="M127" s="188">
        <v>0</v>
      </c>
      <c r="N127" s="188">
        <v>0</v>
      </c>
      <c r="O127" s="188">
        <v>0</v>
      </c>
      <c r="P127" s="188">
        <v>0</v>
      </c>
      <c r="Q127" s="188">
        <v>1894072</v>
      </c>
      <c r="R127" s="188">
        <v>0</v>
      </c>
      <c r="S127" s="190">
        <v>0</v>
      </c>
      <c r="T127" s="188">
        <v>0</v>
      </c>
      <c r="U127" s="188">
        <v>0</v>
      </c>
      <c r="V127" s="188">
        <v>456523</v>
      </c>
      <c r="W127" s="190">
        <v>161018</v>
      </c>
      <c r="X127" s="155">
        <f t="shared" si="9"/>
        <v>0</v>
      </c>
      <c r="Y127" s="188">
        <v>0</v>
      </c>
      <c r="Z127" s="188">
        <v>0</v>
      </c>
      <c r="AA127" s="157">
        <f t="shared" si="7"/>
        <v>0</v>
      </c>
      <c r="AB127" s="155">
        <f t="shared" si="8"/>
        <v>3373333</v>
      </c>
      <c r="AC127" s="167" t="s">
        <v>19</v>
      </c>
      <c r="AD127" s="174">
        <v>8330</v>
      </c>
      <c r="AE127" s="174" t="s">
        <v>57</v>
      </c>
      <c r="AF127" s="184">
        <v>2</v>
      </c>
      <c r="AG127" s="189" t="s">
        <v>71</v>
      </c>
      <c r="AH127" s="174" t="s">
        <v>25</v>
      </c>
      <c r="AI127" s="174"/>
      <c r="AJ127" s="175"/>
      <c r="AK127" s="174" t="s">
        <v>275</v>
      </c>
      <c r="AL127" s="188"/>
      <c r="AM127" s="188"/>
      <c r="AN127" s="188"/>
      <c r="AO127" s="188"/>
      <c r="AP127" s="188"/>
      <c r="AQ127" s="188"/>
      <c r="AR127" s="188"/>
      <c r="AS127" s="188"/>
    </row>
    <row r="128" spans="1:45" customFormat="1" ht="15" x14ac:dyDescent="0.25">
      <c r="A128" s="191">
        <v>900769549</v>
      </c>
      <c r="B128" s="174" t="s">
        <v>313</v>
      </c>
      <c r="C128" s="175">
        <v>44914</v>
      </c>
      <c r="D128" s="175">
        <v>44136</v>
      </c>
      <c r="E128" s="175">
        <v>44895</v>
      </c>
      <c r="F128" s="188">
        <v>271885407</v>
      </c>
      <c r="G128" s="188">
        <v>4522747</v>
      </c>
      <c r="H128" s="188">
        <v>0</v>
      </c>
      <c r="I128" s="188">
        <v>0</v>
      </c>
      <c r="J128" s="188">
        <v>7432762</v>
      </c>
      <c r="K128" s="188">
        <v>0</v>
      </c>
      <c r="L128" s="188">
        <v>51411046</v>
      </c>
      <c r="M128" s="188">
        <v>31458195</v>
      </c>
      <c r="N128" s="188">
        <v>3615118</v>
      </c>
      <c r="O128" s="188">
        <v>0</v>
      </c>
      <c r="P128" s="188">
        <v>0</v>
      </c>
      <c r="Q128" s="188">
        <v>10795351</v>
      </c>
      <c r="R128" s="188">
        <v>0</v>
      </c>
      <c r="S128" s="190">
        <v>1959659</v>
      </c>
      <c r="T128" s="188">
        <v>126078884</v>
      </c>
      <c r="U128" s="188">
        <v>0</v>
      </c>
      <c r="V128" s="188">
        <v>0</v>
      </c>
      <c r="W128" s="190">
        <v>34611645</v>
      </c>
      <c r="X128" s="155">
        <f t="shared" si="9"/>
        <v>0</v>
      </c>
      <c r="Y128" s="188">
        <v>0</v>
      </c>
      <c r="Z128" s="188">
        <v>0</v>
      </c>
      <c r="AA128" s="157">
        <f t="shared" si="7"/>
        <v>0</v>
      </c>
      <c r="AB128" s="155">
        <f t="shared" si="8"/>
        <v>271885407</v>
      </c>
      <c r="AC128" s="167" t="s">
        <v>19</v>
      </c>
      <c r="AD128" s="174">
        <v>8336</v>
      </c>
      <c r="AE128" s="174" t="s">
        <v>57</v>
      </c>
      <c r="AF128" s="184">
        <v>2</v>
      </c>
      <c r="AG128" s="189" t="s">
        <v>71</v>
      </c>
      <c r="AH128" s="174" t="s">
        <v>25</v>
      </c>
      <c r="AI128" s="174"/>
      <c r="AJ128" s="175"/>
      <c r="AK128" s="174" t="s">
        <v>275</v>
      </c>
      <c r="AL128" s="188"/>
      <c r="AM128" s="188"/>
      <c r="AN128" s="188"/>
      <c r="AO128" s="188"/>
      <c r="AP128" s="188"/>
      <c r="AQ128" s="188"/>
      <c r="AR128" s="188"/>
      <c r="AS128" s="188"/>
    </row>
    <row r="129" spans="1:45" customFormat="1" ht="15" x14ac:dyDescent="0.25">
      <c r="A129" s="191">
        <v>829000940</v>
      </c>
      <c r="B129" s="174" t="s">
        <v>115</v>
      </c>
      <c r="C129" s="175">
        <v>44915</v>
      </c>
      <c r="D129" s="175">
        <v>41061</v>
      </c>
      <c r="E129" s="175">
        <v>44895</v>
      </c>
      <c r="F129" s="188">
        <v>28434605</v>
      </c>
      <c r="G129" s="188">
        <v>0</v>
      </c>
      <c r="H129" s="188">
        <v>0</v>
      </c>
      <c r="I129" s="188">
        <v>0</v>
      </c>
      <c r="J129" s="188">
        <v>6239144</v>
      </c>
      <c r="K129" s="188">
        <v>0</v>
      </c>
      <c r="L129" s="188">
        <v>0</v>
      </c>
      <c r="M129" s="188">
        <v>0</v>
      </c>
      <c r="N129" s="188">
        <v>238900</v>
      </c>
      <c r="O129" s="188">
        <v>0</v>
      </c>
      <c r="P129" s="188">
        <v>0</v>
      </c>
      <c r="Q129" s="188">
        <v>263500</v>
      </c>
      <c r="R129" s="188">
        <v>0</v>
      </c>
      <c r="S129" s="190">
        <v>0</v>
      </c>
      <c r="T129" s="188">
        <v>112023</v>
      </c>
      <c r="U129" s="188">
        <v>0</v>
      </c>
      <c r="V129" s="188">
        <v>12301002</v>
      </c>
      <c r="W129" s="190">
        <v>9280036</v>
      </c>
      <c r="X129" s="155">
        <f t="shared" si="9"/>
        <v>0</v>
      </c>
      <c r="Y129" s="188">
        <v>0</v>
      </c>
      <c r="Z129" s="188">
        <v>0</v>
      </c>
      <c r="AA129" s="157">
        <f t="shared" si="7"/>
        <v>0</v>
      </c>
      <c r="AB129" s="155">
        <f t="shared" si="8"/>
        <v>28434605</v>
      </c>
      <c r="AC129" s="167" t="s">
        <v>56</v>
      </c>
      <c r="AD129" s="174">
        <v>8353</v>
      </c>
      <c r="AE129" s="174" t="s">
        <v>57</v>
      </c>
      <c r="AF129" s="184">
        <v>2</v>
      </c>
      <c r="AG129" s="189" t="s">
        <v>71</v>
      </c>
      <c r="AH129" s="174" t="s">
        <v>25</v>
      </c>
      <c r="AI129" s="174"/>
      <c r="AJ129" s="175">
        <v>43921</v>
      </c>
      <c r="AK129" s="174" t="s">
        <v>275</v>
      </c>
      <c r="AL129" s="188"/>
      <c r="AM129" s="188"/>
      <c r="AN129" s="188"/>
      <c r="AO129" s="188"/>
      <c r="AP129" s="188"/>
      <c r="AQ129" s="188"/>
      <c r="AR129" s="188"/>
      <c r="AS129" s="188"/>
    </row>
    <row r="130" spans="1:45" customFormat="1" ht="15" x14ac:dyDescent="0.25">
      <c r="A130" s="191">
        <v>900241765</v>
      </c>
      <c r="B130" s="174" t="s">
        <v>314</v>
      </c>
      <c r="C130" s="175">
        <v>44915</v>
      </c>
      <c r="D130" s="175">
        <v>44166</v>
      </c>
      <c r="E130" s="175">
        <v>44895</v>
      </c>
      <c r="F130" s="188">
        <v>42139345</v>
      </c>
      <c r="G130" s="188">
        <v>0</v>
      </c>
      <c r="H130" s="188">
        <v>0</v>
      </c>
      <c r="I130" s="188">
        <v>0</v>
      </c>
      <c r="J130" s="188">
        <v>762048</v>
      </c>
      <c r="K130" s="188">
        <v>0</v>
      </c>
      <c r="L130" s="188">
        <v>0</v>
      </c>
      <c r="M130" s="188">
        <v>0</v>
      </c>
      <c r="N130" s="188">
        <v>37757440</v>
      </c>
      <c r="O130" s="188">
        <v>0</v>
      </c>
      <c r="P130" s="188">
        <v>0</v>
      </c>
      <c r="Q130" s="188">
        <v>0</v>
      </c>
      <c r="R130" s="188">
        <v>0</v>
      </c>
      <c r="S130" s="190">
        <v>26800</v>
      </c>
      <c r="T130" s="188">
        <v>400000</v>
      </c>
      <c r="U130" s="188">
        <v>0</v>
      </c>
      <c r="V130" s="190">
        <v>1618400</v>
      </c>
      <c r="W130" s="190">
        <v>1574657</v>
      </c>
      <c r="X130" s="155">
        <f t="shared" si="9"/>
        <v>0</v>
      </c>
      <c r="Y130" s="188">
        <v>0</v>
      </c>
      <c r="Z130" s="188">
        <v>16272320</v>
      </c>
      <c r="AA130" s="157">
        <f t="shared" ref="AA130:AA178" si="10">+Y130+Z130</f>
        <v>16272320</v>
      </c>
      <c r="AB130" s="155">
        <f t="shared" ref="AB130:AB178" si="11">+F130-AA130</f>
        <v>25867025</v>
      </c>
      <c r="AC130" s="167" t="s">
        <v>19</v>
      </c>
      <c r="AD130" s="174">
        <v>8361</v>
      </c>
      <c r="AE130" s="174" t="s">
        <v>57</v>
      </c>
      <c r="AF130" s="184">
        <v>2</v>
      </c>
      <c r="AG130" s="189" t="s">
        <v>71</v>
      </c>
      <c r="AH130" s="174" t="s">
        <v>25</v>
      </c>
      <c r="AI130" s="174"/>
      <c r="AJ130" s="175"/>
      <c r="AK130" s="174" t="s">
        <v>275</v>
      </c>
      <c r="AL130" s="188"/>
      <c r="AM130" s="188"/>
      <c r="AN130" s="188"/>
      <c r="AO130" s="188"/>
      <c r="AP130" s="188"/>
      <c r="AQ130" s="188"/>
      <c r="AR130" s="188"/>
      <c r="AS130" s="188"/>
    </row>
    <row r="131" spans="1:45" customFormat="1" ht="15" x14ac:dyDescent="0.25">
      <c r="A131" s="191">
        <v>800187260</v>
      </c>
      <c r="B131" s="174" t="s">
        <v>315</v>
      </c>
      <c r="C131" s="175">
        <v>44916</v>
      </c>
      <c r="D131" s="175">
        <v>44440</v>
      </c>
      <c r="E131" s="174" t="s">
        <v>316</v>
      </c>
      <c r="F131" s="188">
        <v>168980712</v>
      </c>
      <c r="G131" s="188">
        <v>0</v>
      </c>
      <c r="H131" s="188">
        <v>0</v>
      </c>
      <c r="I131" s="188">
        <v>0</v>
      </c>
      <c r="J131" s="188">
        <v>91840239</v>
      </c>
      <c r="K131" s="188">
        <v>0</v>
      </c>
      <c r="L131" s="188">
        <v>0</v>
      </c>
      <c r="M131" s="188">
        <v>0</v>
      </c>
      <c r="N131" s="188">
        <v>0</v>
      </c>
      <c r="O131" s="188">
        <v>0</v>
      </c>
      <c r="P131" s="188">
        <v>14600</v>
      </c>
      <c r="Q131" s="188">
        <v>48721172</v>
      </c>
      <c r="R131" s="188">
        <v>0</v>
      </c>
      <c r="S131" s="190">
        <v>1637177</v>
      </c>
      <c r="T131" s="188">
        <v>8281215</v>
      </c>
      <c r="U131" s="188">
        <v>14058060</v>
      </c>
      <c r="V131" s="188">
        <v>60000</v>
      </c>
      <c r="W131" s="190">
        <v>4368249</v>
      </c>
      <c r="X131" s="155">
        <f t="shared" si="9"/>
        <v>0</v>
      </c>
      <c r="Y131" s="188">
        <v>0</v>
      </c>
      <c r="Z131" s="188">
        <v>0</v>
      </c>
      <c r="AA131" s="157">
        <f t="shared" si="10"/>
        <v>0</v>
      </c>
      <c r="AB131" s="155">
        <f t="shared" si="11"/>
        <v>168980712</v>
      </c>
      <c r="AC131" s="167" t="s">
        <v>19</v>
      </c>
      <c r="AD131" s="174">
        <v>8373</v>
      </c>
      <c r="AE131" s="174" t="s">
        <v>57</v>
      </c>
      <c r="AF131" s="184">
        <v>2</v>
      </c>
      <c r="AG131" s="189" t="s">
        <v>71</v>
      </c>
      <c r="AH131" s="174" t="s">
        <v>25</v>
      </c>
      <c r="AI131" s="174"/>
      <c r="AJ131" s="175">
        <v>43465</v>
      </c>
      <c r="AK131" s="174" t="s">
        <v>275</v>
      </c>
      <c r="AL131" s="188"/>
      <c r="AM131" s="188"/>
      <c r="AN131" s="188"/>
      <c r="AO131" s="188"/>
      <c r="AP131" s="188"/>
      <c r="AQ131" s="188"/>
      <c r="AR131" s="188"/>
      <c r="AS131" s="188"/>
    </row>
    <row r="132" spans="1:45" customFormat="1" ht="15" x14ac:dyDescent="0.25">
      <c r="A132" s="191">
        <v>890805923</v>
      </c>
      <c r="B132" s="174" t="s">
        <v>317</v>
      </c>
      <c r="C132" s="175">
        <v>44916</v>
      </c>
      <c r="D132" s="175">
        <v>44531</v>
      </c>
      <c r="E132" s="175">
        <v>44895</v>
      </c>
      <c r="F132" s="188">
        <v>52706914</v>
      </c>
      <c r="G132" s="188">
        <v>0</v>
      </c>
      <c r="H132" s="188">
        <v>0</v>
      </c>
      <c r="I132" s="188">
        <v>0</v>
      </c>
      <c r="J132" s="188">
        <v>46370578</v>
      </c>
      <c r="K132" s="188">
        <v>0</v>
      </c>
      <c r="L132" s="188">
        <v>0</v>
      </c>
      <c r="M132" s="188">
        <v>0</v>
      </c>
      <c r="N132" s="188">
        <v>0</v>
      </c>
      <c r="O132" s="188">
        <v>0</v>
      </c>
      <c r="P132" s="188">
        <v>0</v>
      </c>
      <c r="Q132" s="188">
        <v>0</v>
      </c>
      <c r="R132" s="188">
        <v>0</v>
      </c>
      <c r="S132" s="190">
        <v>1170744</v>
      </c>
      <c r="T132" s="188">
        <v>1524448</v>
      </c>
      <c r="U132" s="188">
        <v>10000</v>
      </c>
      <c r="V132" s="188">
        <v>1170920</v>
      </c>
      <c r="W132" s="190">
        <v>2460224</v>
      </c>
      <c r="X132" s="155">
        <f t="shared" si="9"/>
        <v>0</v>
      </c>
      <c r="Y132" s="188">
        <v>0</v>
      </c>
      <c r="Z132" s="188">
        <v>0</v>
      </c>
      <c r="AA132" s="157">
        <f t="shared" si="10"/>
        <v>0</v>
      </c>
      <c r="AB132" s="155">
        <f t="shared" si="11"/>
        <v>52706914</v>
      </c>
      <c r="AC132" s="167" t="s">
        <v>19</v>
      </c>
      <c r="AD132" s="174">
        <v>8366</v>
      </c>
      <c r="AE132" s="174" t="s">
        <v>57</v>
      </c>
      <c r="AF132" s="184">
        <v>2</v>
      </c>
      <c r="AG132" s="189" t="s">
        <v>71</v>
      </c>
      <c r="AH132" s="174" t="s">
        <v>25</v>
      </c>
      <c r="AI132" s="174"/>
      <c r="AJ132" s="175"/>
      <c r="AK132" s="174" t="s">
        <v>275</v>
      </c>
      <c r="AL132" s="188"/>
      <c r="AM132" s="188"/>
      <c r="AN132" s="188"/>
      <c r="AO132" s="188"/>
      <c r="AP132" s="188"/>
      <c r="AQ132" s="188"/>
      <c r="AR132" s="188"/>
      <c r="AS132" s="188"/>
    </row>
    <row r="133" spans="1:45" customFormat="1" ht="15" x14ac:dyDescent="0.25">
      <c r="A133" s="191">
        <v>830027158</v>
      </c>
      <c r="B133" s="174" t="s">
        <v>318</v>
      </c>
      <c r="C133" s="175">
        <v>44921</v>
      </c>
      <c r="D133" s="175">
        <v>43617</v>
      </c>
      <c r="E133" s="175">
        <v>44895</v>
      </c>
      <c r="F133" s="188">
        <v>43655024</v>
      </c>
      <c r="G133" s="188">
        <v>2950</v>
      </c>
      <c r="H133" s="188">
        <v>0</v>
      </c>
      <c r="I133" s="188">
        <v>0</v>
      </c>
      <c r="J133" s="188">
        <v>23160900</v>
      </c>
      <c r="K133" s="188">
        <v>0</v>
      </c>
      <c r="L133" s="188">
        <v>0</v>
      </c>
      <c r="M133" s="188">
        <v>0</v>
      </c>
      <c r="N133" s="188">
        <v>0</v>
      </c>
      <c r="O133" s="188">
        <v>0</v>
      </c>
      <c r="P133" s="188">
        <v>3182450</v>
      </c>
      <c r="Q133" s="188">
        <v>4241733</v>
      </c>
      <c r="R133" s="188">
        <v>0</v>
      </c>
      <c r="S133" s="190">
        <v>239940</v>
      </c>
      <c r="T133" s="188">
        <v>8148402</v>
      </c>
      <c r="U133" s="188">
        <v>86300</v>
      </c>
      <c r="V133" s="188">
        <v>1755200</v>
      </c>
      <c r="W133" s="190">
        <v>2837149</v>
      </c>
      <c r="X133" s="155">
        <f t="shared" si="9"/>
        <v>0</v>
      </c>
      <c r="Y133" s="188">
        <v>0</v>
      </c>
      <c r="Z133" s="188">
        <v>0</v>
      </c>
      <c r="AA133" s="157">
        <f t="shared" si="10"/>
        <v>0</v>
      </c>
      <c r="AB133" s="155">
        <f t="shared" si="11"/>
        <v>43655024</v>
      </c>
      <c r="AC133" s="167" t="s">
        <v>19</v>
      </c>
      <c r="AD133" s="174">
        <v>8416</v>
      </c>
      <c r="AE133" s="174" t="s">
        <v>57</v>
      </c>
      <c r="AF133" s="184">
        <v>2</v>
      </c>
      <c r="AG133" s="189" t="s">
        <v>71</v>
      </c>
      <c r="AH133" s="174" t="s">
        <v>25</v>
      </c>
      <c r="AI133" s="174"/>
      <c r="AJ133" s="175"/>
      <c r="AK133" s="174" t="s">
        <v>275</v>
      </c>
      <c r="AL133" s="188"/>
      <c r="AM133" s="188"/>
      <c r="AN133" s="188"/>
      <c r="AO133" s="188"/>
      <c r="AP133" s="188"/>
      <c r="AQ133" s="188"/>
      <c r="AR133" s="188"/>
      <c r="AS133" s="188"/>
    </row>
    <row r="134" spans="1:45" customFormat="1" ht="15" x14ac:dyDescent="0.25">
      <c r="A134" s="191">
        <v>890801201</v>
      </c>
      <c r="B134" s="174" t="s">
        <v>319</v>
      </c>
      <c r="C134" s="175">
        <v>44922</v>
      </c>
      <c r="D134" s="175">
        <v>44409</v>
      </c>
      <c r="E134" s="174" t="s">
        <v>320</v>
      </c>
      <c r="F134" s="188">
        <v>130203310</v>
      </c>
      <c r="G134" s="188">
        <v>0</v>
      </c>
      <c r="H134" s="188">
        <v>0</v>
      </c>
      <c r="I134" s="188">
        <v>0</v>
      </c>
      <c r="J134" s="188">
        <v>70395148</v>
      </c>
      <c r="K134" s="188">
        <v>0</v>
      </c>
      <c r="L134" s="188">
        <v>0</v>
      </c>
      <c r="M134" s="188">
        <v>2700</v>
      </c>
      <c r="N134" s="188">
        <v>524559</v>
      </c>
      <c r="O134" s="188">
        <v>0</v>
      </c>
      <c r="P134" s="188">
        <v>0</v>
      </c>
      <c r="Q134" s="188">
        <v>15743680</v>
      </c>
      <c r="R134" s="188">
        <v>0</v>
      </c>
      <c r="S134" s="190">
        <v>6904438</v>
      </c>
      <c r="T134" s="188">
        <v>0</v>
      </c>
      <c r="U134" s="188">
        <v>0</v>
      </c>
      <c r="V134" s="188">
        <v>0</v>
      </c>
      <c r="W134" s="190">
        <v>36632785</v>
      </c>
      <c r="X134" s="155">
        <f t="shared" si="9"/>
        <v>0</v>
      </c>
      <c r="Y134" s="188">
        <v>0</v>
      </c>
      <c r="Z134" s="188">
        <v>0</v>
      </c>
      <c r="AA134" s="157">
        <f t="shared" si="10"/>
        <v>0</v>
      </c>
      <c r="AB134" s="155">
        <f t="shared" si="11"/>
        <v>130203310</v>
      </c>
      <c r="AC134" s="167" t="s">
        <v>19</v>
      </c>
      <c r="AD134" s="174">
        <v>8431</v>
      </c>
      <c r="AE134" s="174" t="s">
        <v>57</v>
      </c>
      <c r="AF134" s="184">
        <v>2</v>
      </c>
      <c r="AG134" s="189" t="s">
        <v>71</v>
      </c>
      <c r="AH134" s="174" t="s">
        <v>25</v>
      </c>
      <c r="AI134" s="174"/>
      <c r="AJ134" s="175">
        <v>44196</v>
      </c>
      <c r="AK134" s="174" t="s">
        <v>275</v>
      </c>
      <c r="AL134" s="188"/>
      <c r="AM134" s="188"/>
      <c r="AN134" s="188"/>
      <c r="AO134" s="188"/>
      <c r="AP134" s="188"/>
      <c r="AQ134" s="188"/>
      <c r="AR134" s="188"/>
      <c r="AS134" s="188"/>
    </row>
    <row r="135" spans="1:45" customFormat="1" ht="15" x14ac:dyDescent="0.25">
      <c r="A135" s="174">
        <v>900192832</v>
      </c>
      <c r="B135" s="174" t="s">
        <v>321</v>
      </c>
      <c r="C135" s="175">
        <v>44922</v>
      </c>
      <c r="D135" s="175">
        <v>43739</v>
      </c>
      <c r="E135" s="175">
        <v>44895</v>
      </c>
      <c r="F135" s="188">
        <v>6849164</v>
      </c>
      <c r="G135" s="188">
        <v>0</v>
      </c>
      <c r="H135" s="188">
        <v>0</v>
      </c>
      <c r="I135" s="188">
        <v>0</v>
      </c>
      <c r="J135" s="188">
        <v>482323</v>
      </c>
      <c r="K135" s="188">
        <v>0</v>
      </c>
      <c r="L135" s="188">
        <v>0</v>
      </c>
      <c r="M135" s="188">
        <v>0</v>
      </c>
      <c r="N135" s="188">
        <v>0</v>
      </c>
      <c r="O135" s="188">
        <v>0</v>
      </c>
      <c r="P135" s="188">
        <v>0</v>
      </c>
      <c r="Q135" s="188">
        <v>106900</v>
      </c>
      <c r="R135" s="188">
        <v>0</v>
      </c>
      <c r="S135" s="190">
        <v>0</v>
      </c>
      <c r="T135" s="188">
        <v>2547395</v>
      </c>
      <c r="U135" s="188">
        <v>0</v>
      </c>
      <c r="V135" s="188">
        <v>105836</v>
      </c>
      <c r="W135" s="190">
        <v>3606710</v>
      </c>
      <c r="X135" s="155">
        <f t="shared" si="9"/>
        <v>0</v>
      </c>
      <c r="Y135" s="188">
        <v>0</v>
      </c>
      <c r="Z135" s="188">
        <v>0</v>
      </c>
      <c r="AA135" s="157">
        <f t="shared" si="10"/>
        <v>0</v>
      </c>
      <c r="AB135" s="155">
        <f t="shared" si="11"/>
        <v>6849164</v>
      </c>
      <c r="AC135" s="167" t="s">
        <v>19</v>
      </c>
      <c r="AD135" s="174">
        <v>8439</v>
      </c>
      <c r="AE135" s="174" t="s">
        <v>57</v>
      </c>
      <c r="AF135" s="184">
        <v>2</v>
      </c>
      <c r="AG135" s="189" t="s">
        <v>71</v>
      </c>
      <c r="AH135" s="174"/>
      <c r="AI135" s="174"/>
      <c r="AJ135" s="174"/>
      <c r="AK135" s="174" t="s">
        <v>271</v>
      </c>
      <c r="AL135" s="174"/>
      <c r="AM135" s="174"/>
      <c r="AN135" s="174"/>
      <c r="AO135" s="174"/>
      <c r="AP135" s="174"/>
      <c r="AQ135" s="174"/>
      <c r="AR135" s="174"/>
      <c r="AS135" s="174"/>
    </row>
    <row r="136" spans="1:45" customFormat="1" ht="15" x14ac:dyDescent="0.25">
      <c r="A136" s="174">
        <v>825000620</v>
      </c>
      <c r="B136" s="174" t="s">
        <v>322</v>
      </c>
      <c r="C136" s="175">
        <v>44922</v>
      </c>
      <c r="D136" s="175">
        <v>41760</v>
      </c>
      <c r="E136" s="175">
        <v>44895</v>
      </c>
      <c r="F136" s="188">
        <v>25330123</v>
      </c>
      <c r="G136" s="188">
        <v>0</v>
      </c>
      <c r="H136" s="188">
        <v>0</v>
      </c>
      <c r="I136" s="188">
        <v>0</v>
      </c>
      <c r="J136" s="188">
        <v>65926</v>
      </c>
      <c r="K136" s="188">
        <v>0</v>
      </c>
      <c r="L136" s="188">
        <v>0</v>
      </c>
      <c r="M136" s="188">
        <v>0</v>
      </c>
      <c r="N136" s="188">
        <v>0</v>
      </c>
      <c r="O136" s="188">
        <v>0</v>
      </c>
      <c r="P136" s="188">
        <v>0</v>
      </c>
      <c r="Q136" s="188">
        <v>0</v>
      </c>
      <c r="R136" s="188">
        <v>0</v>
      </c>
      <c r="S136" s="190">
        <v>4037122</v>
      </c>
      <c r="T136" s="188">
        <v>1496197</v>
      </c>
      <c r="U136" s="188">
        <v>0</v>
      </c>
      <c r="V136" s="188">
        <v>9518647</v>
      </c>
      <c r="W136" s="190">
        <v>10212231</v>
      </c>
      <c r="X136" s="155">
        <f t="shared" si="9"/>
        <v>0</v>
      </c>
      <c r="Y136" s="188">
        <v>0</v>
      </c>
      <c r="Z136" s="188">
        <v>0</v>
      </c>
      <c r="AA136" s="157">
        <f t="shared" si="10"/>
        <v>0</v>
      </c>
      <c r="AB136" s="155">
        <f t="shared" si="11"/>
        <v>25330123</v>
      </c>
      <c r="AC136" s="167" t="s">
        <v>56</v>
      </c>
      <c r="AD136" s="174">
        <v>8436</v>
      </c>
      <c r="AE136" s="174" t="s">
        <v>57</v>
      </c>
      <c r="AF136" s="184">
        <v>2</v>
      </c>
      <c r="AG136" s="189" t="s">
        <v>71</v>
      </c>
      <c r="AH136" s="174"/>
      <c r="AI136" s="174"/>
      <c r="AJ136" s="174"/>
      <c r="AK136" s="174" t="s">
        <v>271</v>
      </c>
      <c r="AL136" s="174"/>
      <c r="AM136" s="174"/>
      <c r="AN136" s="174"/>
      <c r="AO136" s="174"/>
      <c r="AP136" s="174"/>
      <c r="AQ136" s="174"/>
      <c r="AR136" s="174"/>
      <c r="AS136" s="174"/>
    </row>
    <row r="137" spans="1:45" customFormat="1" ht="15" x14ac:dyDescent="0.25">
      <c r="A137" s="174">
        <v>830063394</v>
      </c>
      <c r="B137" s="174" t="s">
        <v>63</v>
      </c>
      <c r="C137" s="175">
        <v>44924</v>
      </c>
      <c r="D137" s="175">
        <v>44348</v>
      </c>
      <c r="E137" s="175">
        <v>44895</v>
      </c>
      <c r="F137" s="188">
        <v>26156788</v>
      </c>
      <c r="G137" s="188">
        <v>0</v>
      </c>
      <c r="H137" s="188">
        <v>0</v>
      </c>
      <c r="I137" s="188">
        <v>0</v>
      </c>
      <c r="J137" s="188">
        <v>3995619</v>
      </c>
      <c r="K137" s="188">
        <v>0</v>
      </c>
      <c r="L137" s="188">
        <v>0</v>
      </c>
      <c r="M137" s="188">
        <v>0</v>
      </c>
      <c r="N137" s="188">
        <v>14660800</v>
      </c>
      <c r="O137" s="188">
        <v>0</v>
      </c>
      <c r="P137" s="188">
        <v>0</v>
      </c>
      <c r="Q137" s="188">
        <v>9800</v>
      </c>
      <c r="R137" s="188">
        <v>0</v>
      </c>
      <c r="S137" s="190">
        <v>0</v>
      </c>
      <c r="T137" s="188">
        <v>0</v>
      </c>
      <c r="U137" s="188">
        <v>0</v>
      </c>
      <c r="V137" s="188">
        <v>344764</v>
      </c>
      <c r="W137" s="190">
        <v>7145805</v>
      </c>
      <c r="X137" s="155">
        <f t="shared" si="9"/>
        <v>0</v>
      </c>
      <c r="Y137" s="188">
        <v>0</v>
      </c>
      <c r="Z137" s="188">
        <v>44434400</v>
      </c>
      <c r="AA137" s="157">
        <f t="shared" si="10"/>
        <v>44434400</v>
      </c>
      <c r="AB137" s="155">
        <f t="shared" si="11"/>
        <v>-18277612</v>
      </c>
      <c r="AC137" s="167" t="s">
        <v>19</v>
      </c>
      <c r="AD137" s="174">
        <v>8459</v>
      </c>
      <c r="AE137" s="174" t="s">
        <v>57</v>
      </c>
      <c r="AF137" s="184">
        <v>2</v>
      </c>
      <c r="AG137" s="189" t="s">
        <v>71</v>
      </c>
      <c r="AH137" s="174"/>
      <c r="AI137" s="174"/>
      <c r="AJ137" s="174"/>
      <c r="AK137" s="174" t="s">
        <v>271</v>
      </c>
      <c r="AL137" s="174"/>
      <c r="AM137" s="174"/>
      <c r="AN137" s="174"/>
      <c r="AO137" s="174"/>
      <c r="AP137" s="174"/>
      <c r="AQ137" s="174"/>
      <c r="AR137" s="174"/>
      <c r="AS137" s="174"/>
    </row>
    <row r="138" spans="1:45" customFormat="1" ht="15" x14ac:dyDescent="0.25">
      <c r="A138" s="191">
        <v>813001653</v>
      </c>
      <c r="B138" s="174" t="s">
        <v>323</v>
      </c>
      <c r="C138" s="175">
        <v>44925</v>
      </c>
      <c r="D138" s="175">
        <v>43160</v>
      </c>
      <c r="E138" s="175">
        <v>44895</v>
      </c>
      <c r="F138" s="188">
        <v>59890104</v>
      </c>
      <c r="G138" s="188">
        <v>0</v>
      </c>
      <c r="H138" s="188">
        <v>0</v>
      </c>
      <c r="I138" s="188">
        <v>0</v>
      </c>
      <c r="J138" s="188">
        <v>0</v>
      </c>
      <c r="K138" s="188">
        <v>0</v>
      </c>
      <c r="L138" s="188">
        <v>0</v>
      </c>
      <c r="M138" s="188">
        <v>0</v>
      </c>
      <c r="N138" s="188">
        <v>0</v>
      </c>
      <c r="O138" s="188">
        <v>0</v>
      </c>
      <c r="P138" s="188">
        <v>0</v>
      </c>
      <c r="Q138" s="188">
        <v>0</v>
      </c>
      <c r="R138" s="188">
        <v>0</v>
      </c>
      <c r="S138" s="190">
        <v>276962</v>
      </c>
      <c r="T138" s="188">
        <v>23378387</v>
      </c>
      <c r="U138" s="188">
        <v>0</v>
      </c>
      <c r="V138" s="188">
        <v>20935446</v>
      </c>
      <c r="W138" s="190">
        <v>15299309</v>
      </c>
      <c r="X138" s="155">
        <f t="shared" si="9"/>
        <v>0</v>
      </c>
      <c r="Y138" s="188">
        <v>0</v>
      </c>
      <c r="Z138" s="188">
        <v>0</v>
      </c>
      <c r="AA138" s="157">
        <f t="shared" si="10"/>
        <v>0</v>
      </c>
      <c r="AB138" s="155">
        <f t="shared" si="11"/>
        <v>59890104</v>
      </c>
      <c r="AC138" s="167" t="s">
        <v>56</v>
      </c>
      <c r="AD138" s="174">
        <v>8480</v>
      </c>
      <c r="AE138" s="174" t="s">
        <v>57</v>
      </c>
      <c r="AF138" s="184">
        <v>2</v>
      </c>
      <c r="AG138" s="189" t="s">
        <v>71</v>
      </c>
      <c r="AH138" s="174" t="s">
        <v>25</v>
      </c>
      <c r="AI138" s="174"/>
      <c r="AJ138" s="175"/>
      <c r="AK138" s="174" t="s">
        <v>275</v>
      </c>
      <c r="AL138" s="188"/>
      <c r="AM138" s="188"/>
      <c r="AN138" s="188"/>
      <c r="AO138" s="188"/>
      <c r="AP138" s="188"/>
      <c r="AQ138" s="188"/>
      <c r="AR138" s="188"/>
      <c r="AS138" s="188"/>
    </row>
    <row r="139" spans="1:45" s="195" customFormat="1" ht="16.5" x14ac:dyDescent="0.3">
      <c r="A139" s="189">
        <v>900345765</v>
      </c>
      <c r="B139" s="192" t="s">
        <v>325</v>
      </c>
      <c r="C139" s="193">
        <v>44896</v>
      </c>
      <c r="D139" s="194">
        <v>44044</v>
      </c>
      <c r="E139" s="194">
        <v>44865</v>
      </c>
      <c r="F139" s="156">
        <v>4098979179</v>
      </c>
      <c r="G139" s="157">
        <v>496583</v>
      </c>
      <c r="H139" s="157">
        <v>0</v>
      </c>
      <c r="I139" s="157">
        <v>0</v>
      </c>
      <c r="J139" s="158">
        <v>1301491789</v>
      </c>
      <c r="K139" s="158">
        <v>0</v>
      </c>
      <c r="L139" s="158">
        <v>0</v>
      </c>
      <c r="M139" s="158">
        <v>1292148</v>
      </c>
      <c r="N139" s="158">
        <v>10533858</v>
      </c>
      <c r="O139" s="158">
        <v>0</v>
      </c>
      <c r="P139" s="158">
        <v>0</v>
      </c>
      <c r="Q139" s="157">
        <v>375390501</v>
      </c>
      <c r="R139" s="158">
        <v>0</v>
      </c>
      <c r="S139" s="159">
        <v>494001807</v>
      </c>
      <c r="T139" s="158">
        <v>390262386</v>
      </c>
      <c r="U139" s="158">
        <v>0</v>
      </c>
      <c r="V139" s="158">
        <v>696675152</v>
      </c>
      <c r="W139" s="158">
        <v>828834955</v>
      </c>
      <c r="X139" s="155">
        <f t="shared" si="9"/>
        <v>0</v>
      </c>
      <c r="Y139" s="158">
        <v>0</v>
      </c>
      <c r="Z139" s="158">
        <v>0</v>
      </c>
      <c r="AA139" s="157">
        <f t="shared" si="10"/>
        <v>0</v>
      </c>
      <c r="AB139" s="155">
        <f t="shared" si="11"/>
        <v>4098979179</v>
      </c>
      <c r="AC139" s="167" t="s">
        <v>59</v>
      </c>
      <c r="AD139" s="161">
        <v>7977</v>
      </c>
      <c r="AE139" s="174" t="s">
        <v>114</v>
      </c>
      <c r="AF139" s="174">
        <v>2</v>
      </c>
      <c r="AG139" s="189" t="s">
        <v>71</v>
      </c>
      <c r="AH139" s="160" t="s">
        <v>25</v>
      </c>
      <c r="AI139" s="175">
        <v>44986</v>
      </c>
      <c r="AJ139" s="174"/>
      <c r="AK139" s="174"/>
      <c r="AL139" s="155">
        <v>0</v>
      </c>
      <c r="AM139" s="155">
        <v>0</v>
      </c>
      <c r="AN139" s="155">
        <v>0</v>
      </c>
      <c r="AO139" s="155">
        <v>0</v>
      </c>
      <c r="AP139" s="155">
        <v>0</v>
      </c>
      <c r="AQ139" s="155">
        <v>1107832</v>
      </c>
      <c r="AR139" s="155">
        <v>317648428</v>
      </c>
      <c r="AS139" s="155">
        <v>983107653.27999997</v>
      </c>
    </row>
    <row r="140" spans="1:45" s="195" customFormat="1" ht="16.5" x14ac:dyDescent="0.3">
      <c r="A140" s="189">
        <v>804015164</v>
      </c>
      <c r="B140" s="192" t="s">
        <v>326</v>
      </c>
      <c r="C140" s="193">
        <v>44897</v>
      </c>
      <c r="D140" s="194">
        <v>43040</v>
      </c>
      <c r="E140" s="194">
        <v>44865</v>
      </c>
      <c r="F140" s="156">
        <v>8308363</v>
      </c>
      <c r="G140" s="157">
        <v>0</v>
      </c>
      <c r="H140" s="157">
        <v>0</v>
      </c>
      <c r="I140" s="157">
        <v>0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8">
        <v>0</v>
      </c>
      <c r="P140" s="158">
        <v>0</v>
      </c>
      <c r="Q140" s="157">
        <v>0</v>
      </c>
      <c r="R140" s="158">
        <v>0</v>
      </c>
      <c r="S140" s="159">
        <v>1301676</v>
      </c>
      <c r="T140" s="158">
        <v>1494377</v>
      </c>
      <c r="U140" s="158">
        <v>0</v>
      </c>
      <c r="V140" s="158">
        <v>4691426</v>
      </c>
      <c r="W140" s="158">
        <v>820884</v>
      </c>
      <c r="X140" s="155">
        <f t="shared" si="9"/>
        <v>0</v>
      </c>
      <c r="Y140" s="158">
        <v>0</v>
      </c>
      <c r="Z140" s="158">
        <v>0</v>
      </c>
      <c r="AA140" s="157">
        <f t="shared" si="10"/>
        <v>0</v>
      </c>
      <c r="AB140" s="155">
        <f t="shared" si="11"/>
        <v>8308363</v>
      </c>
      <c r="AC140" s="167" t="s">
        <v>56</v>
      </c>
      <c r="AD140" s="161">
        <v>7982</v>
      </c>
      <c r="AE140" s="174" t="s">
        <v>114</v>
      </c>
      <c r="AF140" s="174">
        <v>2</v>
      </c>
      <c r="AG140" s="189" t="s">
        <v>71</v>
      </c>
      <c r="AH140" s="160" t="s">
        <v>25</v>
      </c>
      <c r="AI140" s="175">
        <v>44987</v>
      </c>
      <c r="AJ140" s="174"/>
      <c r="AK140" s="174"/>
      <c r="AL140" s="155">
        <v>0</v>
      </c>
      <c r="AM140" s="155">
        <v>0</v>
      </c>
      <c r="AN140" s="155">
        <v>0</v>
      </c>
      <c r="AO140" s="155">
        <v>0</v>
      </c>
      <c r="AP140" s="155">
        <v>0</v>
      </c>
      <c r="AQ140" s="155">
        <v>0</v>
      </c>
      <c r="AR140" s="155">
        <v>0</v>
      </c>
      <c r="AS140" s="155">
        <v>0</v>
      </c>
    </row>
    <row r="141" spans="1:45" s="195" customFormat="1" ht="16.5" x14ac:dyDescent="0.3">
      <c r="A141" s="189">
        <v>800179966</v>
      </c>
      <c r="B141" s="192" t="s">
        <v>327</v>
      </c>
      <c r="C141" s="193">
        <v>44897</v>
      </c>
      <c r="D141" s="194">
        <v>44409</v>
      </c>
      <c r="E141" s="194">
        <v>44895</v>
      </c>
      <c r="F141" s="156">
        <v>1316724400</v>
      </c>
      <c r="G141" s="157">
        <v>189801641</v>
      </c>
      <c r="H141" s="157">
        <v>0</v>
      </c>
      <c r="I141" s="157">
        <v>0</v>
      </c>
      <c r="J141" s="158">
        <v>337453187</v>
      </c>
      <c r="K141" s="158">
        <v>0</v>
      </c>
      <c r="L141" s="158">
        <v>8925809</v>
      </c>
      <c r="M141" s="158">
        <v>506309</v>
      </c>
      <c r="N141" s="158">
        <v>1913409</v>
      </c>
      <c r="O141" s="158">
        <v>0</v>
      </c>
      <c r="P141" s="158">
        <v>0</v>
      </c>
      <c r="Q141" s="157">
        <v>104468615</v>
      </c>
      <c r="R141" s="158">
        <v>0</v>
      </c>
      <c r="S141" s="159">
        <v>590303169</v>
      </c>
      <c r="T141" s="158">
        <v>34533316</v>
      </c>
      <c r="U141" s="158">
        <v>0</v>
      </c>
      <c r="V141" s="158">
        <v>0</v>
      </c>
      <c r="W141" s="158">
        <v>48818945</v>
      </c>
      <c r="X141" s="155">
        <f t="shared" si="9"/>
        <v>0</v>
      </c>
      <c r="Y141" s="158">
        <v>0</v>
      </c>
      <c r="Z141" s="158">
        <v>0</v>
      </c>
      <c r="AA141" s="157">
        <f t="shared" si="10"/>
        <v>0</v>
      </c>
      <c r="AB141" s="155">
        <f t="shared" si="11"/>
        <v>1316724400</v>
      </c>
      <c r="AC141" s="167" t="s">
        <v>19</v>
      </c>
      <c r="AD141" s="161">
        <v>7997</v>
      </c>
      <c r="AE141" s="174" t="s">
        <v>114</v>
      </c>
      <c r="AF141" s="174">
        <v>2</v>
      </c>
      <c r="AG141" s="189" t="s">
        <v>71</v>
      </c>
      <c r="AH141" s="160" t="s">
        <v>25</v>
      </c>
      <c r="AI141" s="175">
        <v>44987</v>
      </c>
      <c r="AJ141" s="174"/>
      <c r="AK141" s="174"/>
      <c r="AL141" s="155">
        <v>0</v>
      </c>
      <c r="AM141" s="155">
        <v>0</v>
      </c>
      <c r="AN141" s="155">
        <v>0</v>
      </c>
      <c r="AO141" s="155">
        <v>0</v>
      </c>
      <c r="AP141" s="155">
        <v>0</v>
      </c>
      <c r="AQ141" s="155">
        <v>33155476</v>
      </c>
      <c r="AR141" s="155">
        <v>180104592</v>
      </c>
      <c r="AS141" s="155">
        <v>313994760.51999998</v>
      </c>
    </row>
    <row r="142" spans="1:45" s="195" customFormat="1" ht="16.5" x14ac:dyDescent="0.3">
      <c r="A142" s="189">
        <v>890938774</v>
      </c>
      <c r="B142" s="192" t="s">
        <v>328</v>
      </c>
      <c r="C142" s="193">
        <v>44899</v>
      </c>
      <c r="D142" s="194">
        <v>44652</v>
      </c>
      <c r="E142" s="194">
        <v>44865</v>
      </c>
      <c r="F142" s="156">
        <v>5317250</v>
      </c>
      <c r="G142" s="157">
        <v>0</v>
      </c>
      <c r="H142" s="157">
        <v>0</v>
      </c>
      <c r="I142" s="157">
        <v>0</v>
      </c>
      <c r="J142" s="158">
        <v>279058</v>
      </c>
      <c r="K142" s="158">
        <v>0</v>
      </c>
      <c r="L142" s="158">
        <v>0</v>
      </c>
      <c r="M142" s="158">
        <v>0</v>
      </c>
      <c r="N142" s="158">
        <v>0</v>
      </c>
      <c r="O142" s="158">
        <v>0</v>
      </c>
      <c r="P142" s="158">
        <v>0</v>
      </c>
      <c r="Q142" s="157">
        <v>0</v>
      </c>
      <c r="R142" s="158">
        <v>0</v>
      </c>
      <c r="S142" s="159">
        <v>3701638</v>
      </c>
      <c r="T142" s="158">
        <v>95600</v>
      </c>
      <c r="U142" s="158">
        <v>0</v>
      </c>
      <c r="V142" s="158">
        <v>0</v>
      </c>
      <c r="W142" s="158">
        <v>1240954</v>
      </c>
      <c r="X142" s="155">
        <f t="shared" si="9"/>
        <v>0</v>
      </c>
      <c r="Y142" s="158">
        <v>0</v>
      </c>
      <c r="Z142" s="158">
        <v>0</v>
      </c>
      <c r="AA142" s="157">
        <f t="shared" si="10"/>
        <v>0</v>
      </c>
      <c r="AB142" s="155">
        <f t="shared" si="11"/>
        <v>5317250</v>
      </c>
      <c r="AC142" s="167" t="s">
        <v>19</v>
      </c>
      <c r="AD142" s="161">
        <v>8011</v>
      </c>
      <c r="AE142" s="174" t="s">
        <v>114</v>
      </c>
      <c r="AF142" s="174">
        <v>2</v>
      </c>
      <c r="AG142" s="189" t="s">
        <v>71</v>
      </c>
      <c r="AH142" s="160" t="s">
        <v>25</v>
      </c>
      <c r="AI142" s="175">
        <v>44989</v>
      </c>
      <c r="AJ142" s="174"/>
      <c r="AK142" s="174"/>
      <c r="AL142" s="155">
        <v>0</v>
      </c>
      <c r="AM142" s="155">
        <v>0</v>
      </c>
      <c r="AN142" s="155">
        <v>0</v>
      </c>
      <c r="AO142" s="155">
        <v>0</v>
      </c>
      <c r="AP142" s="155">
        <v>0</v>
      </c>
      <c r="AQ142" s="155">
        <v>0</v>
      </c>
      <c r="AR142" s="155">
        <v>279058.45000000019</v>
      </c>
      <c r="AS142" s="155">
        <v>0</v>
      </c>
    </row>
    <row r="143" spans="1:45" s="195" customFormat="1" ht="16.5" x14ac:dyDescent="0.3">
      <c r="A143" s="189">
        <v>800153463</v>
      </c>
      <c r="B143" s="192" t="s">
        <v>329</v>
      </c>
      <c r="C143" s="193">
        <v>44899</v>
      </c>
      <c r="D143" s="194">
        <v>44743</v>
      </c>
      <c r="E143" s="194">
        <v>44865</v>
      </c>
      <c r="F143" s="156">
        <v>9657797</v>
      </c>
      <c r="G143" s="157">
        <v>0</v>
      </c>
      <c r="H143" s="157">
        <v>0</v>
      </c>
      <c r="I143" s="157">
        <v>0</v>
      </c>
      <c r="J143" s="158">
        <v>2241800</v>
      </c>
      <c r="K143" s="158">
        <v>0</v>
      </c>
      <c r="L143" s="158">
        <v>0</v>
      </c>
      <c r="M143" s="158">
        <v>0</v>
      </c>
      <c r="N143" s="158">
        <v>0</v>
      </c>
      <c r="O143" s="158">
        <v>0</v>
      </c>
      <c r="P143" s="158">
        <v>0</v>
      </c>
      <c r="Q143" s="157">
        <v>0</v>
      </c>
      <c r="R143" s="158">
        <v>0</v>
      </c>
      <c r="S143" s="159">
        <v>408000</v>
      </c>
      <c r="T143" s="158">
        <v>0</v>
      </c>
      <c r="U143" s="158">
        <v>0</v>
      </c>
      <c r="V143" s="158">
        <v>904757</v>
      </c>
      <c r="W143" s="158">
        <v>6103240</v>
      </c>
      <c r="X143" s="155">
        <f t="shared" si="9"/>
        <v>0</v>
      </c>
      <c r="Y143" s="158">
        <v>0</v>
      </c>
      <c r="Z143" s="158">
        <v>0</v>
      </c>
      <c r="AA143" s="157">
        <f t="shared" si="10"/>
        <v>0</v>
      </c>
      <c r="AB143" s="155">
        <f t="shared" si="11"/>
        <v>9657797</v>
      </c>
      <c r="AC143" s="167" t="s">
        <v>19</v>
      </c>
      <c r="AD143" s="161">
        <v>8013</v>
      </c>
      <c r="AE143" s="174" t="s">
        <v>114</v>
      </c>
      <c r="AF143" s="174">
        <v>2</v>
      </c>
      <c r="AG143" s="189" t="s">
        <v>71</v>
      </c>
      <c r="AH143" s="160" t="s">
        <v>25</v>
      </c>
      <c r="AI143" s="175">
        <v>44989</v>
      </c>
      <c r="AJ143" s="174"/>
      <c r="AK143" s="174"/>
      <c r="AL143" s="155">
        <v>0</v>
      </c>
      <c r="AM143" s="155">
        <v>0</v>
      </c>
      <c r="AN143" s="155">
        <v>0</v>
      </c>
      <c r="AO143" s="155">
        <v>0</v>
      </c>
      <c r="AP143" s="155">
        <v>0</v>
      </c>
      <c r="AQ143" s="155">
        <v>847280</v>
      </c>
      <c r="AR143" s="155">
        <v>1394520</v>
      </c>
      <c r="AS143" s="155">
        <v>0</v>
      </c>
    </row>
    <row r="144" spans="1:45" s="195" customFormat="1" ht="16.5" x14ac:dyDescent="0.3">
      <c r="A144" s="189">
        <v>900936058</v>
      </c>
      <c r="B144" s="192" t="s">
        <v>330</v>
      </c>
      <c r="C144" s="193">
        <v>44899</v>
      </c>
      <c r="D144" s="194">
        <v>43831</v>
      </c>
      <c r="E144" s="194">
        <v>44865</v>
      </c>
      <c r="F144" s="156">
        <v>69250294</v>
      </c>
      <c r="G144" s="157">
        <v>0</v>
      </c>
      <c r="H144" s="157">
        <v>0</v>
      </c>
      <c r="I144" s="157">
        <v>0</v>
      </c>
      <c r="J144" s="158">
        <v>16951817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58">
        <v>165980</v>
      </c>
      <c r="Q144" s="157">
        <v>24744468</v>
      </c>
      <c r="R144" s="158">
        <v>0</v>
      </c>
      <c r="S144" s="159">
        <v>24975810</v>
      </c>
      <c r="T144" s="158">
        <v>504678</v>
      </c>
      <c r="U144" s="158">
        <v>0</v>
      </c>
      <c r="V144" s="158">
        <v>0</v>
      </c>
      <c r="W144" s="158">
        <v>1907541</v>
      </c>
      <c r="X144" s="155">
        <f t="shared" si="9"/>
        <v>0</v>
      </c>
      <c r="Y144" s="158">
        <v>0</v>
      </c>
      <c r="Z144" s="158">
        <v>0</v>
      </c>
      <c r="AA144" s="157">
        <f t="shared" si="10"/>
        <v>0</v>
      </c>
      <c r="AB144" s="155">
        <f t="shared" si="11"/>
        <v>69250294</v>
      </c>
      <c r="AC144" s="167" t="s">
        <v>41</v>
      </c>
      <c r="AD144" s="161">
        <v>8014</v>
      </c>
      <c r="AE144" s="174" t="s">
        <v>114</v>
      </c>
      <c r="AF144" s="174">
        <v>2</v>
      </c>
      <c r="AG144" s="189" t="s">
        <v>71</v>
      </c>
      <c r="AH144" s="160" t="s">
        <v>25</v>
      </c>
      <c r="AI144" s="175">
        <v>44989</v>
      </c>
      <c r="AJ144" s="174"/>
      <c r="AK144" s="174"/>
      <c r="AL144" s="155">
        <v>0</v>
      </c>
      <c r="AM144" s="155">
        <v>0</v>
      </c>
      <c r="AN144" s="155">
        <v>0</v>
      </c>
      <c r="AO144" s="155">
        <v>0</v>
      </c>
      <c r="AP144" s="155">
        <v>0</v>
      </c>
      <c r="AQ144" s="155">
        <v>0</v>
      </c>
      <c r="AR144" s="155">
        <v>16951817</v>
      </c>
      <c r="AS144" s="155">
        <v>0</v>
      </c>
    </row>
    <row r="145" spans="1:45" s="195" customFormat="1" ht="16.5" x14ac:dyDescent="0.3">
      <c r="A145" s="189">
        <v>830064212</v>
      </c>
      <c r="B145" s="192" t="s">
        <v>331</v>
      </c>
      <c r="C145" s="193">
        <v>44899</v>
      </c>
      <c r="D145" s="194">
        <v>44682</v>
      </c>
      <c r="E145" s="194">
        <v>44865</v>
      </c>
      <c r="F145" s="156">
        <v>58633360</v>
      </c>
      <c r="G145" s="157">
        <v>3073570</v>
      </c>
      <c r="H145" s="157">
        <v>0</v>
      </c>
      <c r="I145" s="157">
        <v>0</v>
      </c>
      <c r="J145" s="158">
        <v>52017852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7">
        <v>0</v>
      </c>
      <c r="R145" s="158">
        <v>0</v>
      </c>
      <c r="S145" s="159">
        <v>0</v>
      </c>
      <c r="T145" s="158">
        <v>0</v>
      </c>
      <c r="U145" s="158">
        <v>0</v>
      </c>
      <c r="V145" s="158">
        <v>0</v>
      </c>
      <c r="W145" s="158">
        <v>3541938</v>
      </c>
      <c r="X145" s="155">
        <f t="shared" si="9"/>
        <v>0</v>
      </c>
      <c r="Y145" s="158">
        <v>0</v>
      </c>
      <c r="Z145" s="158">
        <v>0</v>
      </c>
      <c r="AA145" s="157">
        <f t="shared" si="10"/>
        <v>0</v>
      </c>
      <c r="AB145" s="155">
        <f t="shared" si="11"/>
        <v>58633360</v>
      </c>
      <c r="AC145" s="167" t="s">
        <v>19</v>
      </c>
      <c r="AD145" s="161">
        <v>8015</v>
      </c>
      <c r="AE145" s="174" t="s">
        <v>114</v>
      </c>
      <c r="AF145" s="174">
        <v>2</v>
      </c>
      <c r="AG145" s="189" t="s">
        <v>71</v>
      </c>
      <c r="AH145" s="160" t="s">
        <v>25</v>
      </c>
      <c r="AI145" s="175">
        <v>44989</v>
      </c>
      <c r="AJ145" s="174"/>
      <c r="AK145" s="174"/>
      <c r="AL145" s="155">
        <v>0</v>
      </c>
      <c r="AM145" s="155">
        <v>0</v>
      </c>
      <c r="AN145" s="155">
        <v>0</v>
      </c>
      <c r="AO145" s="155">
        <v>0</v>
      </c>
      <c r="AP145" s="155">
        <v>0</v>
      </c>
      <c r="AQ145" s="155">
        <v>0</v>
      </c>
      <c r="AR145" s="155">
        <v>19326238.75</v>
      </c>
      <c r="AS145" s="155">
        <v>35765183.25</v>
      </c>
    </row>
    <row r="146" spans="1:45" s="195" customFormat="1" ht="16.5" x14ac:dyDescent="0.3">
      <c r="A146" s="189">
        <v>830023202</v>
      </c>
      <c r="B146" s="192" t="s">
        <v>332</v>
      </c>
      <c r="C146" s="193">
        <v>44899</v>
      </c>
      <c r="D146" s="194">
        <v>44805</v>
      </c>
      <c r="E146" s="194">
        <v>44865</v>
      </c>
      <c r="F146" s="156">
        <v>5551205</v>
      </c>
      <c r="G146" s="157">
        <v>0</v>
      </c>
      <c r="H146" s="157">
        <v>0</v>
      </c>
      <c r="I146" s="157">
        <v>0</v>
      </c>
      <c r="J146" s="158">
        <v>61818</v>
      </c>
      <c r="K146" s="158">
        <v>0</v>
      </c>
      <c r="L146" s="158">
        <v>0</v>
      </c>
      <c r="M146" s="158">
        <v>0</v>
      </c>
      <c r="N146" s="158">
        <v>0</v>
      </c>
      <c r="O146" s="158">
        <v>0</v>
      </c>
      <c r="P146" s="158">
        <v>0</v>
      </c>
      <c r="Q146" s="157">
        <v>159703</v>
      </c>
      <c r="R146" s="158">
        <v>0</v>
      </c>
      <c r="S146" s="159">
        <v>0</v>
      </c>
      <c r="T146" s="158">
        <v>5328422</v>
      </c>
      <c r="U146" s="158">
        <v>0</v>
      </c>
      <c r="V146" s="158">
        <v>0</v>
      </c>
      <c r="W146" s="158">
        <v>1262</v>
      </c>
      <c r="X146" s="155">
        <f t="shared" si="9"/>
        <v>0</v>
      </c>
      <c r="Y146" s="158">
        <v>0</v>
      </c>
      <c r="Z146" s="158">
        <v>0</v>
      </c>
      <c r="AA146" s="157">
        <f t="shared" si="10"/>
        <v>0</v>
      </c>
      <c r="AB146" s="155">
        <f t="shared" si="11"/>
        <v>5551205</v>
      </c>
      <c r="AC146" s="167" t="s">
        <v>19</v>
      </c>
      <c r="AD146" s="161">
        <v>8017</v>
      </c>
      <c r="AE146" s="174" t="s">
        <v>114</v>
      </c>
      <c r="AF146" s="174">
        <v>2</v>
      </c>
      <c r="AG146" s="189" t="s">
        <v>71</v>
      </c>
      <c r="AH146" s="160" t="s">
        <v>25</v>
      </c>
      <c r="AI146" s="175">
        <v>44989</v>
      </c>
      <c r="AJ146" s="174"/>
      <c r="AK146" s="174"/>
      <c r="AL146" s="155">
        <v>0</v>
      </c>
      <c r="AM146" s="155">
        <v>0</v>
      </c>
      <c r="AN146" s="155">
        <v>0</v>
      </c>
      <c r="AO146" s="155">
        <v>0</v>
      </c>
      <c r="AP146" s="155">
        <v>0</v>
      </c>
      <c r="AQ146" s="155">
        <v>0</v>
      </c>
      <c r="AR146" s="155">
        <v>61818</v>
      </c>
      <c r="AS146" s="155">
        <v>0</v>
      </c>
    </row>
    <row r="147" spans="1:45" s="195" customFormat="1" ht="16.5" x14ac:dyDescent="0.3">
      <c r="A147" s="189">
        <v>890982608</v>
      </c>
      <c r="B147" s="192" t="s">
        <v>333</v>
      </c>
      <c r="C147" s="193">
        <v>44899</v>
      </c>
      <c r="D147" s="194">
        <v>44805</v>
      </c>
      <c r="E147" s="194">
        <v>44865</v>
      </c>
      <c r="F147" s="156">
        <v>1220968</v>
      </c>
      <c r="G147" s="157">
        <v>0</v>
      </c>
      <c r="H147" s="157">
        <v>0</v>
      </c>
      <c r="I147" s="157">
        <v>0</v>
      </c>
      <c r="J147" s="158">
        <v>1092166</v>
      </c>
      <c r="K147" s="158">
        <v>0</v>
      </c>
      <c r="L147" s="158">
        <v>0</v>
      </c>
      <c r="M147" s="158">
        <v>0</v>
      </c>
      <c r="N147" s="158">
        <v>0</v>
      </c>
      <c r="O147" s="158">
        <v>0</v>
      </c>
      <c r="P147" s="158">
        <v>0</v>
      </c>
      <c r="Q147" s="157">
        <v>0</v>
      </c>
      <c r="R147" s="158">
        <v>0</v>
      </c>
      <c r="S147" s="159">
        <v>128802</v>
      </c>
      <c r="T147" s="158">
        <v>0</v>
      </c>
      <c r="U147" s="158">
        <v>0</v>
      </c>
      <c r="V147" s="158">
        <v>0</v>
      </c>
      <c r="W147" s="158">
        <v>0</v>
      </c>
      <c r="X147" s="155">
        <f t="shared" si="9"/>
        <v>0</v>
      </c>
      <c r="Y147" s="158">
        <v>0</v>
      </c>
      <c r="Z147" s="158">
        <v>0</v>
      </c>
      <c r="AA147" s="157">
        <f t="shared" si="10"/>
        <v>0</v>
      </c>
      <c r="AB147" s="155">
        <f t="shared" si="11"/>
        <v>1220968</v>
      </c>
      <c r="AC147" s="167" t="s">
        <v>19</v>
      </c>
      <c r="AD147" s="161">
        <v>8019</v>
      </c>
      <c r="AE147" s="174" t="s">
        <v>114</v>
      </c>
      <c r="AF147" s="174">
        <v>2</v>
      </c>
      <c r="AG147" s="189" t="s">
        <v>71</v>
      </c>
      <c r="AH147" s="160" t="s">
        <v>25</v>
      </c>
      <c r="AI147" s="175">
        <v>44989</v>
      </c>
      <c r="AJ147" s="174"/>
      <c r="AK147" s="174"/>
      <c r="AL147" s="155">
        <v>0</v>
      </c>
      <c r="AM147" s="155">
        <v>0</v>
      </c>
      <c r="AN147" s="155">
        <v>0</v>
      </c>
      <c r="AO147" s="155">
        <v>0</v>
      </c>
      <c r="AP147" s="155">
        <v>0</v>
      </c>
      <c r="AQ147" s="155">
        <v>0</v>
      </c>
      <c r="AR147" s="155">
        <v>0</v>
      </c>
      <c r="AS147" s="155">
        <v>1092166</v>
      </c>
    </row>
    <row r="148" spans="1:45" s="195" customFormat="1" ht="16.5" x14ac:dyDescent="0.3">
      <c r="A148" s="189">
        <v>79948023</v>
      </c>
      <c r="B148" s="192" t="s">
        <v>334</v>
      </c>
      <c r="C148" s="193">
        <v>44899</v>
      </c>
      <c r="D148" s="194">
        <v>44713</v>
      </c>
      <c r="E148" s="194">
        <v>44895</v>
      </c>
      <c r="F148" s="156">
        <v>3408174</v>
      </c>
      <c r="G148" s="157">
        <v>0</v>
      </c>
      <c r="H148" s="157">
        <v>0</v>
      </c>
      <c r="I148" s="157">
        <v>0</v>
      </c>
      <c r="J148" s="158">
        <v>0</v>
      </c>
      <c r="K148" s="158">
        <v>0</v>
      </c>
      <c r="L148" s="158">
        <v>0</v>
      </c>
      <c r="M148" s="158">
        <v>0</v>
      </c>
      <c r="N148" s="158">
        <v>0</v>
      </c>
      <c r="O148" s="158">
        <v>0</v>
      </c>
      <c r="P148" s="158">
        <v>0</v>
      </c>
      <c r="Q148" s="157">
        <v>0</v>
      </c>
      <c r="R148" s="158">
        <v>0</v>
      </c>
      <c r="S148" s="159">
        <v>3098340</v>
      </c>
      <c r="T148" s="158">
        <v>0</v>
      </c>
      <c r="U148" s="158">
        <v>0</v>
      </c>
      <c r="V148" s="158">
        <v>0</v>
      </c>
      <c r="W148" s="158">
        <v>309834</v>
      </c>
      <c r="X148" s="155">
        <f t="shared" si="9"/>
        <v>0</v>
      </c>
      <c r="Y148" s="158">
        <v>0</v>
      </c>
      <c r="Z148" s="158">
        <v>0</v>
      </c>
      <c r="AA148" s="157">
        <f t="shared" si="10"/>
        <v>0</v>
      </c>
      <c r="AB148" s="155">
        <f t="shared" si="11"/>
        <v>3408174</v>
      </c>
      <c r="AC148" s="167" t="s">
        <v>58</v>
      </c>
      <c r="AD148" s="161">
        <v>8020</v>
      </c>
      <c r="AE148" s="174" t="s">
        <v>114</v>
      </c>
      <c r="AF148" s="174">
        <v>2</v>
      </c>
      <c r="AG148" s="189" t="s">
        <v>71</v>
      </c>
      <c r="AH148" s="160" t="s">
        <v>25</v>
      </c>
      <c r="AI148" s="175">
        <v>44989</v>
      </c>
      <c r="AJ148" s="174"/>
      <c r="AK148" s="174"/>
      <c r="AL148" s="155">
        <v>0</v>
      </c>
      <c r="AM148" s="155">
        <v>0</v>
      </c>
      <c r="AN148" s="155">
        <v>0</v>
      </c>
      <c r="AO148" s="155">
        <v>0</v>
      </c>
      <c r="AP148" s="155">
        <v>0</v>
      </c>
      <c r="AQ148" s="155">
        <v>0</v>
      </c>
      <c r="AR148" s="155">
        <v>0</v>
      </c>
      <c r="AS148" s="155">
        <v>0</v>
      </c>
    </row>
    <row r="149" spans="1:45" s="195" customFormat="1" ht="16.5" x14ac:dyDescent="0.3">
      <c r="A149" s="189">
        <v>813012833</v>
      </c>
      <c r="B149" s="192" t="s">
        <v>335</v>
      </c>
      <c r="C149" s="193">
        <v>44899</v>
      </c>
      <c r="D149" s="194">
        <v>43617</v>
      </c>
      <c r="E149" s="194">
        <v>44865</v>
      </c>
      <c r="F149" s="156">
        <v>15920407</v>
      </c>
      <c r="G149" s="157">
        <v>0</v>
      </c>
      <c r="H149" s="157">
        <v>0</v>
      </c>
      <c r="I149" s="157">
        <v>0</v>
      </c>
      <c r="J149" s="158">
        <v>0</v>
      </c>
      <c r="K149" s="158">
        <v>0</v>
      </c>
      <c r="L149" s="158">
        <v>0</v>
      </c>
      <c r="M149" s="158">
        <v>0</v>
      </c>
      <c r="N149" s="158">
        <v>0</v>
      </c>
      <c r="O149" s="158">
        <v>0</v>
      </c>
      <c r="P149" s="158">
        <v>0</v>
      </c>
      <c r="Q149" s="157">
        <v>0</v>
      </c>
      <c r="R149" s="158">
        <v>0</v>
      </c>
      <c r="S149" s="159">
        <v>284727</v>
      </c>
      <c r="T149" s="158">
        <v>7383076</v>
      </c>
      <c r="U149" s="158">
        <v>0</v>
      </c>
      <c r="V149" s="158">
        <v>5689105</v>
      </c>
      <c r="W149" s="158">
        <v>2563499</v>
      </c>
      <c r="X149" s="155">
        <f t="shared" si="9"/>
        <v>0</v>
      </c>
      <c r="Y149" s="158">
        <v>0</v>
      </c>
      <c r="Z149" s="158">
        <v>0</v>
      </c>
      <c r="AA149" s="157">
        <f t="shared" si="10"/>
        <v>0</v>
      </c>
      <c r="AB149" s="155">
        <f t="shared" si="11"/>
        <v>15920407</v>
      </c>
      <c r="AC149" s="167" t="s">
        <v>56</v>
      </c>
      <c r="AD149" s="161">
        <v>8022</v>
      </c>
      <c r="AE149" s="174" t="s">
        <v>114</v>
      </c>
      <c r="AF149" s="174">
        <v>2</v>
      </c>
      <c r="AG149" s="189" t="s">
        <v>71</v>
      </c>
      <c r="AH149" s="160" t="s">
        <v>25</v>
      </c>
      <c r="AI149" s="175">
        <v>44989</v>
      </c>
      <c r="AJ149" s="174"/>
      <c r="AK149" s="174"/>
      <c r="AL149" s="155">
        <v>0</v>
      </c>
      <c r="AM149" s="155">
        <v>0</v>
      </c>
      <c r="AN149" s="155">
        <v>0</v>
      </c>
      <c r="AO149" s="155">
        <v>0</v>
      </c>
      <c r="AP149" s="155">
        <v>0</v>
      </c>
      <c r="AQ149" s="155">
        <v>0</v>
      </c>
      <c r="AR149" s="155">
        <v>0</v>
      </c>
      <c r="AS149" s="155">
        <v>0</v>
      </c>
    </row>
    <row r="150" spans="1:45" s="195" customFormat="1" ht="16.5" x14ac:dyDescent="0.3">
      <c r="A150" s="189">
        <v>830514708</v>
      </c>
      <c r="B150" s="192" t="s">
        <v>336</v>
      </c>
      <c r="C150" s="193">
        <v>44899</v>
      </c>
      <c r="D150" s="194">
        <v>43952</v>
      </c>
      <c r="E150" s="194">
        <v>44895</v>
      </c>
      <c r="F150" s="156">
        <v>4019287</v>
      </c>
      <c r="G150" s="157">
        <v>0</v>
      </c>
      <c r="H150" s="157">
        <v>0</v>
      </c>
      <c r="I150" s="157">
        <v>0</v>
      </c>
      <c r="J150" s="158">
        <v>0</v>
      </c>
      <c r="K150" s="158">
        <v>0</v>
      </c>
      <c r="L150" s="158">
        <v>0</v>
      </c>
      <c r="M150" s="158">
        <v>322915</v>
      </c>
      <c r="N150" s="158">
        <v>0</v>
      </c>
      <c r="O150" s="158">
        <v>0</v>
      </c>
      <c r="P150" s="158">
        <v>0</v>
      </c>
      <c r="Q150" s="157">
        <v>639600</v>
      </c>
      <c r="R150" s="158">
        <v>0</v>
      </c>
      <c r="S150" s="159">
        <v>0</v>
      </c>
      <c r="T150" s="158">
        <v>1370856</v>
      </c>
      <c r="U150" s="158">
        <v>0</v>
      </c>
      <c r="V150" s="158">
        <v>0</v>
      </c>
      <c r="W150" s="158">
        <v>1685916</v>
      </c>
      <c r="X150" s="155">
        <f t="shared" si="9"/>
        <v>0</v>
      </c>
      <c r="Y150" s="158">
        <v>0</v>
      </c>
      <c r="Z150" s="158">
        <v>0</v>
      </c>
      <c r="AA150" s="157">
        <f t="shared" si="10"/>
        <v>0</v>
      </c>
      <c r="AB150" s="155">
        <f t="shared" si="11"/>
        <v>4019287</v>
      </c>
      <c r="AC150" s="167" t="s">
        <v>41</v>
      </c>
      <c r="AD150" s="161">
        <v>8023</v>
      </c>
      <c r="AE150" s="174" t="s">
        <v>114</v>
      </c>
      <c r="AF150" s="174">
        <v>2</v>
      </c>
      <c r="AG150" s="189" t="s">
        <v>71</v>
      </c>
      <c r="AH150" s="160" t="s">
        <v>25</v>
      </c>
      <c r="AI150" s="175">
        <v>44989</v>
      </c>
      <c r="AJ150" s="174"/>
      <c r="AK150" s="174"/>
      <c r="AL150" s="155">
        <v>0</v>
      </c>
      <c r="AM150" s="155">
        <v>0</v>
      </c>
      <c r="AN150" s="155">
        <v>0</v>
      </c>
      <c r="AO150" s="155">
        <v>0</v>
      </c>
      <c r="AP150" s="155">
        <v>0</v>
      </c>
      <c r="AQ150" s="155">
        <v>0</v>
      </c>
      <c r="AR150" s="155">
        <v>0</v>
      </c>
      <c r="AS150" s="155">
        <v>0</v>
      </c>
    </row>
    <row r="151" spans="1:45" s="195" customFormat="1" ht="16.5" x14ac:dyDescent="0.3">
      <c r="A151" s="189">
        <v>830141132</v>
      </c>
      <c r="B151" s="192" t="s">
        <v>337</v>
      </c>
      <c r="C151" s="193">
        <v>44900</v>
      </c>
      <c r="D151" s="194">
        <v>44774</v>
      </c>
      <c r="E151" s="194">
        <v>44895</v>
      </c>
      <c r="F151" s="156">
        <v>183120538</v>
      </c>
      <c r="G151" s="157">
        <v>0</v>
      </c>
      <c r="H151" s="157">
        <v>0</v>
      </c>
      <c r="I151" s="157">
        <v>0</v>
      </c>
      <c r="J151" s="158">
        <v>13661625</v>
      </c>
      <c r="K151" s="158">
        <v>0</v>
      </c>
      <c r="L151" s="158">
        <v>39496275</v>
      </c>
      <c r="M151" s="158">
        <v>1735500</v>
      </c>
      <c r="N151" s="158">
        <v>0</v>
      </c>
      <c r="O151" s="158">
        <v>0</v>
      </c>
      <c r="P151" s="158">
        <v>0</v>
      </c>
      <c r="Q151" s="157">
        <v>59719294</v>
      </c>
      <c r="R151" s="158">
        <v>0</v>
      </c>
      <c r="S151" s="159">
        <v>0</v>
      </c>
      <c r="T151" s="158">
        <v>0</v>
      </c>
      <c r="U151" s="158">
        <v>0</v>
      </c>
      <c r="V151" s="158">
        <v>0</v>
      </c>
      <c r="W151" s="158">
        <v>68507844</v>
      </c>
      <c r="X151" s="155">
        <f t="shared" si="9"/>
        <v>0</v>
      </c>
      <c r="Y151" s="158">
        <v>0</v>
      </c>
      <c r="Z151" s="158">
        <v>0</v>
      </c>
      <c r="AA151" s="157">
        <f t="shared" si="10"/>
        <v>0</v>
      </c>
      <c r="AB151" s="155">
        <f t="shared" si="11"/>
        <v>183120538</v>
      </c>
      <c r="AC151" s="167" t="s">
        <v>19</v>
      </c>
      <c r="AD151" s="161">
        <v>8034</v>
      </c>
      <c r="AE151" s="174" t="s">
        <v>114</v>
      </c>
      <c r="AF151" s="174">
        <v>2</v>
      </c>
      <c r="AG151" s="189" t="s">
        <v>71</v>
      </c>
      <c r="AH151" s="160" t="s">
        <v>25</v>
      </c>
      <c r="AI151" s="175">
        <v>44990</v>
      </c>
      <c r="AJ151" s="174"/>
      <c r="AK151" s="174"/>
      <c r="AL151" s="155">
        <v>0</v>
      </c>
      <c r="AM151" s="155">
        <v>0</v>
      </c>
      <c r="AN151" s="155">
        <v>0</v>
      </c>
      <c r="AO151" s="155">
        <v>0</v>
      </c>
      <c r="AP151" s="155">
        <v>0</v>
      </c>
      <c r="AQ151" s="155">
        <v>0</v>
      </c>
      <c r="AR151" s="155">
        <v>13661625</v>
      </c>
      <c r="AS151" s="155">
        <v>0</v>
      </c>
    </row>
    <row r="152" spans="1:45" s="195" customFormat="1" ht="16.5" x14ac:dyDescent="0.3">
      <c r="A152" s="189">
        <v>812004935</v>
      </c>
      <c r="B152" s="192" t="s">
        <v>338</v>
      </c>
      <c r="C152" s="193">
        <v>44901</v>
      </c>
      <c r="D152" s="194">
        <v>44287</v>
      </c>
      <c r="E152" s="194">
        <v>44895</v>
      </c>
      <c r="F152" s="156">
        <v>329680896</v>
      </c>
      <c r="G152" s="157">
        <v>131294747</v>
      </c>
      <c r="H152" s="157">
        <v>0</v>
      </c>
      <c r="I152" s="157">
        <v>0</v>
      </c>
      <c r="J152" s="158">
        <v>46925013</v>
      </c>
      <c r="K152" s="158">
        <v>0</v>
      </c>
      <c r="L152" s="158">
        <v>53216</v>
      </c>
      <c r="M152" s="158">
        <v>24223</v>
      </c>
      <c r="N152" s="158">
        <v>0</v>
      </c>
      <c r="O152" s="158">
        <v>0</v>
      </c>
      <c r="P152" s="158">
        <v>0</v>
      </c>
      <c r="Q152" s="157">
        <v>22328083</v>
      </c>
      <c r="R152" s="158">
        <v>0</v>
      </c>
      <c r="S152" s="159">
        <v>117789984</v>
      </c>
      <c r="T152" s="158">
        <v>4753732</v>
      </c>
      <c r="U152" s="158">
        <v>0</v>
      </c>
      <c r="V152" s="158">
        <v>355800</v>
      </c>
      <c r="W152" s="158">
        <v>6156098</v>
      </c>
      <c r="X152" s="155">
        <f t="shared" si="9"/>
        <v>0</v>
      </c>
      <c r="Y152" s="158">
        <v>0</v>
      </c>
      <c r="Z152" s="158">
        <v>0</v>
      </c>
      <c r="AA152" s="157">
        <f t="shared" si="10"/>
        <v>0</v>
      </c>
      <c r="AB152" s="155">
        <f t="shared" si="11"/>
        <v>329680896</v>
      </c>
      <c r="AC152" s="167" t="s">
        <v>19</v>
      </c>
      <c r="AD152" s="161">
        <v>8074</v>
      </c>
      <c r="AE152" s="174" t="s">
        <v>114</v>
      </c>
      <c r="AF152" s="174">
        <v>2</v>
      </c>
      <c r="AG152" s="189" t="s">
        <v>71</v>
      </c>
      <c r="AH152" s="160" t="s">
        <v>25</v>
      </c>
      <c r="AI152" s="175">
        <v>44991</v>
      </c>
      <c r="AJ152" s="174"/>
      <c r="AK152" s="174"/>
      <c r="AL152" s="155">
        <v>0</v>
      </c>
      <c r="AM152" s="155">
        <v>0</v>
      </c>
      <c r="AN152" s="155">
        <v>0</v>
      </c>
      <c r="AO152" s="155">
        <v>0</v>
      </c>
      <c r="AP152" s="155">
        <v>0</v>
      </c>
      <c r="AQ152" s="155">
        <v>151808355</v>
      </c>
      <c r="AR152" s="155">
        <v>5526434</v>
      </c>
      <c r="AS152" s="155">
        <v>20884971</v>
      </c>
    </row>
    <row r="153" spans="1:45" s="195" customFormat="1" ht="16.5" x14ac:dyDescent="0.3">
      <c r="A153" s="189">
        <v>830123305</v>
      </c>
      <c r="B153" s="192" t="s">
        <v>339</v>
      </c>
      <c r="C153" s="193">
        <v>44902</v>
      </c>
      <c r="D153" s="194">
        <v>44774</v>
      </c>
      <c r="E153" s="194">
        <v>44895</v>
      </c>
      <c r="F153" s="156">
        <v>353683290</v>
      </c>
      <c r="G153" s="157">
        <v>0</v>
      </c>
      <c r="H153" s="157">
        <v>0</v>
      </c>
      <c r="I153" s="157">
        <v>0</v>
      </c>
      <c r="J153" s="158">
        <v>319244680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  <c r="Q153" s="157">
        <v>0</v>
      </c>
      <c r="R153" s="158">
        <v>0</v>
      </c>
      <c r="S153" s="159">
        <v>0</v>
      </c>
      <c r="T153" s="158">
        <v>0</v>
      </c>
      <c r="U153" s="158">
        <v>0</v>
      </c>
      <c r="V153" s="158">
        <v>0</v>
      </c>
      <c r="W153" s="158">
        <v>34438610</v>
      </c>
      <c r="X153" s="155">
        <f t="shared" si="9"/>
        <v>0</v>
      </c>
      <c r="Y153" s="158">
        <v>0</v>
      </c>
      <c r="Z153" s="158">
        <v>0</v>
      </c>
      <c r="AA153" s="157">
        <f t="shared" si="10"/>
        <v>0</v>
      </c>
      <c r="AB153" s="155">
        <f t="shared" si="11"/>
        <v>353683290</v>
      </c>
      <c r="AC153" s="167" t="s">
        <v>19</v>
      </c>
      <c r="AD153" s="161">
        <v>8081</v>
      </c>
      <c r="AE153" s="174" t="s">
        <v>114</v>
      </c>
      <c r="AF153" s="174">
        <v>2</v>
      </c>
      <c r="AG153" s="189" t="s">
        <v>71</v>
      </c>
      <c r="AH153" s="160" t="s">
        <v>25</v>
      </c>
      <c r="AI153" s="175">
        <v>44992</v>
      </c>
      <c r="AJ153" s="174"/>
      <c r="AK153" s="174"/>
      <c r="AL153" s="155">
        <v>0</v>
      </c>
      <c r="AM153" s="155">
        <v>0</v>
      </c>
      <c r="AN153" s="155">
        <v>0</v>
      </c>
      <c r="AO153" s="155">
        <v>0</v>
      </c>
      <c r="AP153" s="155">
        <v>0</v>
      </c>
      <c r="AQ153" s="155">
        <v>54568652</v>
      </c>
      <c r="AR153" s="155">
        <v>143200052</v>
      </c>
      <c r="AS153" s="155">
        <v>121475976.31</v>
      </c>
    </row>
    <row r="154" spans="1:45" s="195" customFormat="1" ht="16.5" x14ac:dyDescent="0.3">
      <c r="A154" s="189">
        <v>800185449</v>
      </c>
      <c r="B154" s="192" t="s">
        <v>118</v>
      </c>
      <c r="C154" s="193">
        <v>44906</v>
      </c>
      <c r="D154" s="194">
        <v>43435</v>
      </c>
      <c r="E154" s="194">
        <v>44895</v>
      </c>
      <c r="F154" s="156">
        <v>4938784207</v>
      </c>
      <c r="G154" s="157">
        <v>156308794</v>
      </c>
      <c r="H154" s="157">
        <v>0</v>
      </c>
      <c r="I154" s="157">
        <v>0</v>
      </c>
      <c r="J154" s="158">
        <v>1406791105</v>
      </c>
      <c r="K154" s="158">
        <v>36905669</v>
      </c>
      <c r="L154" s="158">
        <v>81911620</v>
      </c>
      <c r="M154" s="158">
        <v>281413567</v>
      </c>
      <c r="N154" s="158">
        <v>33385254</v>
      </c>
      <c r="O154" s="158">
        <v>0</v>
      </c>
      <c r="P154" s="158">
        <v>0</v>
      </c>
      <c r="Q154" s="157">
        <v>1407173539</v>
      </c>
      <c r="R154" s="158">
        <v>0</v>
      </c>
      <c r="S154" s="159">
        <v>847034104</v>
      </c>
      <c r="T154" s="158">
        <v>264846876</v>
      </c>
      <c r="U154" s="158">
        <v>0</v>
      </c>
      <c r="V154" s="158">
        <v>877530</v>
      </c>
      <c r="W154" s="158">
        <v>422136149</v>
      </c>
      <c r="X154" s="155">
        <f t="shared" si="9"/>
        <v>0</v>
      </c>
      <c r="Y154" s="158">
        <v>0</v>
      </c>
      <c r="Z154" s="158">
        <v>0</v>
      </c>
      <c r="AA154" s="157">
        <f t="shared" si="10"/>
        <v>0</v>
      </c>
      <c r="AB154" s="155">
        <f t="shared" si="11"/>
        <v>4938784207</v>
      </c>
      <c r="AC154" s="167" t="s">
        <v>41</v>
      </c>
      <c r="AD154" s="161">
        <v>8134</v>
      </c>
      <c r="AE154" s="174" t="s">
        <v>114</v>
      </c>
      <c r="AF154" s="174">
        <v>2</v>
      </c>
      <c r="AG154" s="189" t="s">
        <v>71</v>
      </c>
      <c r="AH154" s="160" t="s">
        <v>25</v>
      </c>
      <c r="AI154" s="175">
        <v>44996</v>
      </c>
      <c r="AJ154" s="174"/>
      <c r="AK154" s="174"/>
      <c r="AL154" s="155">
        <v>0</v>
      </c>
      <c r="AM154" s="155">
        <v>0</v>
      </c>
      <c r="AN154" s="155">
        <v>0</v>
      </c>
      <c r="AO154" s="155">
        <v>0</v>
      </c>
      <c r="AP154" s="155">
        <v>0</v>
      </c>
      <c r="AQ154" s="155">
        <v>72298277</v>
      </c>
      <c r="AR154" s="155">
        <v>388200467</v>
      </c>
      <c r="AS154" s="155">
        <v>1102027882.1800001</v>
      </c>
    </row>
    <row r="155" spans="1:45" s="195" customFormat="1" ht="16.5" x14ac:dyDescent="0.3">
      <c r="A155" s="189">
        <v>900837799</v>
      </c>
      <c r="B155" s="192" t="s">
        <v>341</v>
      </c>
      <c r="C155" s="193">
        <v>44906</v>
      </c>
      <c r="D155" s="194">
        <v>44774</v>
      </c>
      <c r="E155" s="194">
        <v>44895</v>
      </c>
      <c r="F155" s="156">
        <v>75944451</v>
      </c>
      <c r="G155" s="157">
        <v>0</v>
      </c>
      <c r="H155" s="157">
        <v>0</v>
      </c>
      <c r="I155" s="157">
        <v>0</v>
      </c>
      <c r="J155" s="158">
        <v>67653958</v>
      </c>
      <c r="K155" s="158">
        <v>0</v>
      </c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  <c r="Q155" s="157">
        <v>0</v>
      </c>
      <c r="R155" s="158">
        <v>0</v>
      </c>
      <c r="S155" s="159">
        <v>0</v>
      </c>
      <c r="T155" s="158">
        <v>0</v>
      </c>
      <c r="U155" s="158">
        <v>0</v>
      </c>
      <c r="V155" s="158">
        <v>0</v>
      </c>
      <c r="W155" s="158">
        <v>8290493</v>
      </c>
      <c r="X155" s="155">
        <f t="shared" si="9"/>
        <v>0</v>
      </c>
      <c r="Y155" s="158">
        <v>0</v>
      </c>
      <c r="Z155" s="158">
        <v>0</v>
      </c>
      <c r="AA155" s="157">
        <f t="shared" si="10"/>
        <v>0</v>
      </c>
      <c r="AB155" s="155">
        <f t="shared" si="11"/>
        <v>75944451</v>
      </c>
      <c r="AC155" s="167" t="s">
        <v>19</v>
      </c>
      <c r="AD155" s="161">
        <v>8135</v>
      </c>
      <c r="AE155" s="174" t="s">
        <v>114</v>
      </c>
      <c r="AF155" s="174">
        <v>2</v>
      </c>
      <c r="AG155" s="189" t="s">
        <v>71</v>
      </c>
      <c r="AH155" s="160" t="s">
        <v>25</v>
      </c>
      <c r="AI155" s="175">
        <v>44996</v>
      </c>
      <c r="AJ155" s="174"/>
      <c r="AK155" s="174"/>
      <c r="AL155" s="155">
        <v>0</v>
      </c>
      <c r="AM155" s="155">
        <v>0</v>
      </c>
      <c r="AN155" s="155">
        <v>0</v>
      </c>
      <c r="AO155" s="155">
        <v>0</v>
      </c>
      <c r="AP155" s="155">
        <v>0</v>
      </c>
      <c r="AQ155" s="155">
        <v>18467671</v>
      </c>
      <c r="AR155" s="155">
        <v>17334268</v>
      </c>
      <c r="AS155" s="155">
        <v>31852018.170000002</v>
      </c>
    </row>
    <row r="156" spans="1:45" s="195" customFormat="1" ht="16.5" x14ac:dyDescent="0.3">
      <c r="A156" s="189">
        <v>891900390</v>
      </c>
      <c r="B156" s="192" t="s">
        <v>342</v>
      </c>
      <c r="C156" s="193">
        <v>44906</v>
      </c>
      <c r="D156" s="194">
        <v>43374</v>
      </c>
      <c r="E156" s="194">
        <v>44865</v>
      </c>
      <c r="F156" s="156">
        <v>20509043</v>
      </c>
      <c r="G156" s="157">
        <v>0</v>
      </c>
      <c r="H156" s="157">
        <v>0</v>
      </c>
      <c r="I156" s="157">
        <v>0</v>
      </c>
      <c r="J156" s="158">
        <v>69154</v>
      </c>
      <c r="K156" s="158">
        <v>0</v>
      </c>
      <c r="L156" s="158">
        <v>0</v>
      </c>
      <c r="M156" s="158">
        <v>0</v>
      </c>
      <c r="N156" s="158">
        <v>0</v>
      </c>
      <c r="O156" s="158">
        <v>0</v>
      </c>
      <c r="P156" s="158">
        <v>0</v>
      </c>
      <c r="Q156" s="157">
        <v>0</v>
      </c>
      <c r="R156" s="158">
        <v>0</v>
      </c>
      <c r="S156" s="159">
        <v>0</v>
      </c>
      <c r="T156" s="158">
        <v>10625619</v>
      </c>
      <c r="U156" s="158">
        <v>0</v>
      </c>
      <c r="V156" s="158">
        <v>6217352</v>
      </c>
      <c r="W156" s="158">
        <v>3596918</v>
      </c>
      <c r="X156" s="155">
        <f t="shared" si="9"/>
        <v>0</v>
      </c>
      <c r="Y156" s="158">
        <v>0</v>
      </c>
      <c r="Z156" s="158">
        <v>0</v>
      </c>
      <c r="AA156" s="157">
        <f t="shared" si="10"/>
        <v>0</v>
      </c>
      <c r="AB156" s="155">
        <f t="shared" si="11"/>
        <v>20509043</v>
      </c>
      <c r="AC156" s="167" t="s">
        <v>56</v>
      </c>
      <c r="AD156" s="161">
        <v>8136</v>
      </c>
      <c r="AE156" s="174" t="s">
        <v>114</v>
      </c>
      <c r="AF156" s="174">
        <v>2</v>
      </c>
      <c r="AG156" s="189" t="s">
        <v>71</v>
      </c>
      <c r="AH156" s="160" t="s">
        <v>25</v>
      </c>
      <c r="AI156" s="175">
        <v>44996</v>
      </c>
      <c r="AJ156" s="174"/>
      <c r="AK156" s="174"/>
      <c r="AL156" s="155">
        <v>0</v>
      </c>
      <c r="AM156" s="155">
        <v>0</v>
      </c>
      <c r="AN156" s="155">
        <v>0</v>
      </c>
      <c r="AO156" s="155">
        <v>0</v>
      </c>
      <c r="AP156" s="155"/>
      <c r="AQ156" s="155">
        <v>0</v>
      </c>
      <c r="AR156" s="155">
        <v>0</v>
      </c>
      <c r="AS156" s="155">
        <v>69154</v>
      </c>
    </row>
    <row r="157" spans="1:45" s="195" customFormat="1" ht="16.5" x14ac:dyDescent="0.3">
      <c r="A157" s="189">
        <v>826002304</v>
      </c>
      <c r="B157" s="192" t="s">
        <v>343</v>
      </c>
      <c r="C157" s="193">
        <v>44906</v>
      </c>
      <c r="D157" s="194">
        <v>44562</v>
      </c>
      <c r="E157" s="194">
        <v>44895</v>
      </c>
      <c r="F157" s="156">
        <v>317566</v>
      </c>
      <c r="G157" s="157">
        <v>0</v>
      </c>
      <c r="H157" s="157">
        <v>0</v>
      </c>
      <c r="I157" s="157">
        <v>0</v>
      </c>
      <c r="J157" s="158">
        <v>62900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7">
        <v>109288</v>
      </c>
      <c r="R157" s="158">
        <v>0</v>
      </c>
      <c r="S157" s="159">
        <v>0</v>
      </c>
      <c r="T157" s="158">
        <v>69100</v>
      </c>
      <c r="U157" s="158">
        <v>0</v>
      </c>
      <c r="V157" s="158">
        <v>59700</v>
      </c>
      <c r="W157" s="158">
        <v>16578</v>
      </c>
      <c r="X157" s="155">
        <f t="shared" si="9"/>
        <v>0</v>
      </c>
      <c r="Y157" s="158">
        <v>0</v>
      </c>
      <c r="Z157" s="158">
        <v>0</v>
      </c>
      <c r="AA157" s="157">
        <f t="shared" si="10"/>
        <v>0</v>
      </c>
      <c r="AB157" s="155">
        <f t="shared" si="11"/>
        <v>317566</v>
      </c>
      <c r="AC157" s="167" t="s">
        <v>19</v>
      </c>
      <c r="AD157" s="161">
        <v>8138</v>
      </c>
      <c r="AE157" s="174" t="s">
        <v>114</v>
      </c>
      <c r="AF157" s="174">
        <v>2</v>
      </c>
      <c r="AG157" s="189" t="s">
        <v>71</v>
      </c>
      <c r="AH157" s="160" t="s">
        <v>25</v>
      </c>
      <c r="AI157" s="175">
        <v>44996</v>
      </c>
      <c r="AJ157" s="174"/>
      <c r="AK157" s="174"/>
      <c r="AL157" s="155">
        <v>0</v>
      </c>
      <c r="AM157" s="155">
        <v>0</v>
      </c>
      <c r="AN157" s="155">
        <v>0</v>
      </c>
      <c r="AO157" s="155">
        <v>0</v>
      </c>
      <c r="AP157" s="155">
        <v>0</v>
      </c>
      <c r="AQ157" s="155">
        <v>62900</v>
      </c>
      <c r="AR157" s="155">
        <v>0</v>
      </c>
      <c r="AS157" s="155">
        <v>0</v>
      </c>
    </row>
    <row r="158" spans="1:45" s="195" customFormat="1" ht="16.5" x14ac:dyDescent="0.3">
      <c r="A158" s="189">
        <v>891855439</v>
      </c>
      <c r="B158" s="192" t="s">
        <v>344</v>
      </c>
      <c r="C158" s="193">
        <v>44906</v>
      </c>
      <c r="D158" s="194">
        <v>44470</v>
      </c>
      <c r="E158" s="194">
        <v>44895</v>
      </c>
      <c r="F158" s="156">
        <v>10708134</v>
      </c>
      <c r="G158" s="157">
        <v>0</v>
      </c>
      <c r="H158" s="157">
        <v>0</v>
      </c>
      <c r="I158" s="157">
        <v>0</v>
      </c>
      <c r="J158" s="158">
        <v>537424</v>
      </c>
      <c r="K158" s="158">
        <v>0</v>
      </c>
      <c r="L158" s="158">
        <v>0</v>
      </c>
      <c r="M158" s="158">
        <v>0</v>
      </c>
      <c r="N158" s="158">
        <v>0</v>
      </c>
      <c r="O158" s="158">
        <v>0</v>
      </c>
      <c r="P158" s="158">
        <v>0</v>
      </c>
      <c r="Q158" s="157">
        <v>120000</v>
      </c>
      <c r="R158" s="158">
        <v>0</v>
      </c>
      <c r="S158" s="159">
        <v>21300</v>
      </c>
      <c r="T158" s="158">
        <v>7101317</v>
      </c>
      <c r="U158" s="158">
        <v>0</v>
      </c>
      <c r="V158" s="158">
        <v>1507515</v>
      </c>
      <c r="W158" s="158">
        <v>1420578</v>
      </c>
      <c r="X158" s="155">
        <f t="shared" si="9"/>
        <v>0</v>
      </c>
      <c r="Y158" s="158">
        <v>0</v>
      </c>
      <c r="Z158" s="158">
        <v>0</v>
      </c>
      <c r="AA158" s="157">
        <f t="shared" si="10"/>
        <v>0</v>
      </c>
      <c r="AB158" s="155">
        <f t="shared" si="11"/>
        <v>10708134</v>
      </c>
      <c r="AC158" s="167" t="s">
        <v>56</v>
      </c>
      <c r="AD158" s="161">
        <v>8140</v>
      </c>
      <c r="AE158" s="174" t="s">
        <v>114</v>
      </c>
      <c r="AF158" s="174">
        <v>2</v>
      </c>
      <c r="AG158" s="189" t="s">
        <v>71</v>
      </c>
      <c r="AH158" s="160" t="s">
        <v>25</v>
      </c>
      <c r="AI158" s="175">
        <v>44996</v>
      </c>
      <c r="AJ158" s="174"/>
      <c r="AK158" s="174"/>
      <c r="AL158" s="155">
        <v>0</v>
      </c>
      <c r="AM158" s="155">
        <v>0</v>
      </c>
      <c r="AN158" s="155">
        <v>0</v>
      </c>
      <c r="AO158" s="155">
        <v>0</v>
      </c>
      <c r="AP158" s="155">
        <v>0</v>
      </c>
      <c r="AQ158" s="155">
        <v>0</v>
      </c>
      <c r="AR158" s="155">
        <v>537423.92999999993</v>
      </c>
      <c r="AS158" s="155">
        <v>0</v>
      </c>
    </row>
    <row r="159" spans="1:45" s="195" customFormat="1" ht="16.5" x14ac:dyDescent="0.3">
      <c r="A159" s="189">
        <v>805027287</v>
      </c>
      <c r="B159" s="192" t="s">
        <v>345</v>
      </c>
      <c r="C159" s="193">
        <v>44906</v>
      </c>
      <c r="D159" s="194">
        <v>44228</v>
      </c>
      <c r="E159" s="194">
        <v>44895</v>
      </c>
      <c r="F159" s="156">
        <v>22714610</v>
      </c>
      <c r="G159" s="157">
        <v>0</v>
      </c>
      <c r="H159" s="157">
        <v>0</v>
      </c>
      <c r="I159" s="157">
        <v>0</v>
      </c>
      <c r="J159" s="158">
        <v>7236246</v>
      </c>
      <c r="K159" s="158">
        <v>0</v>
      </c>
      <c r="L159" s="158">
        <v>0</v>
      </c>
      <c r="M159" s="158">
        <v>0</v>
      </c>
      <c r="N159" s="158">
        <v>3474400</v>
      </c>
      <c r="O159" s="158">
        <v>0</v>
      </c>
      <c r="P159" s="158">
        <v>0</v>
      </c>
      <c r="Q159" s="157">
        <v>772200</v>
      </c>
      <c r="R159" s="158">
        <v>0</v>
      </c>
      <c r="S159" s="159">
        <v>1334554</v>
      </c>
      <c r="T159" s="158">
        <v>9739600</v>
      </c>
      <c r="U159" s="158">
        <v>0</v>
      </c>
      <c r="V159" s="158">
        <v>0</v>
      </c>
      <c r="W159" s="158">
        <v>157610</v>
      </c>
      <c r="X159" s="155">
        <f t="shared" si="9"/>
        <v>0</v>
      </c>
      <c r="Y159" s="158">
        <v>0</v>
      </c>
      <c r="Z159" s="158">
        <v>0</v>
      </c>
      <c r="AA159" s="157">
        <f t="shared" si="10"/>
        <v>0</v>
      </c>
      <c r="AB159" s="155">
        <f t="shared" si="11"/>
        <v>22714610</v>
      </c>
      <c r="AC159" s="167" t="s">
        <v>56</v>
      </c>
      <c r="AD159" s="161">
        <v>8141</v>
      </c>
      <c r="AE159" s="174" t="s">
        <v>114</v>
      </c>
      <c r="AF159" s="174">
        <v>2</v>
      </c>
      <c r="AG159" s="189" t="s">
        <v>71</v>
      </c>
      <c r="AH159" s="160" t="s">
        <v>25</v>
      </c>
      <c r="AI159" s="175">
        <v>44996</v>
      </c>
      <c r="AJ159" s="174"/>
      <c r="AK159" s="174"/>
      <c r="AL159" s="155">
        <v>0</v>
      </c>
      <c r="AM159" s="155">
        <v>0</v>
      </c>
      <c r="AN159" s="155">
        <v>0</v>
      </c>
      <c r="AO159" s="155">
        <v>0</v>
      </c>
      <c r="AP159" s="155">
        <v>0</v>
      </c>
      <c r="AQ159" s="155">
        <v>432100</v>
      </c>
      <c r="AR159" s="155">
        <v>6804146</v>
      </c>
      <c r="AS159" s="155">
        <v>0</v>
      </c>
    </row>
    <row r="160" spans="1:45" s="195" customFormat="1" ht="16.5" x14ac:dyDescent="0.3">
      <c r="A160" s="189">
        <v>900162688</v>
      </c>
      <c r="B160" s="192" t="s">
        <v>53</v>
      </c>
      <c r="C160" s="193">
        <v>44906</v>
      </c>
      <c r="D160" s="194">
        <v>44166</v>
      </c>
      <c r="E160" s="194">
        <v>44895</v>
      </c>
      <c r="F160" s="156">
        <v>38295282</v>
      </c>
      <c r="G160" s="157">
        <v>0</v>
      </c>
      <c r="H160" s="157">
        <v>0</v>
      </c>
      <c r="I160" s="157">
        <v>0</v>
      </c>
      <c r="J160" s="158">
        <v>209438</v>
      </c>
      <c r="K160" s="158">
        <v>0</v>
      </c>
      <c r="L160" s="158">
        <v>0</v>
      </c>
      <c r="M160" s="158">
        <v>0</v>
      </c>
      <c r="N160" s="158">
        <v>33759040</v>
      </c>
      <c r="O160" s="158">
        <v>0</v>
      </c>
      <c r="P160" s="158">
        <v>0</v>
      </c>
      <c r="Q160" s="157">
        <v>1606500</v>
      </c>
      <c r="R160" s="158">
        <v>0</v>
      </c>
      <c r="S160" s="159">
        <v>598150</v>
      </c>
      <c r="T160" s="158">
        <v>0</v>
      </c>
      <c r="U160" s="158">
        <v>0</v>
      </c>
      <c r="V160" s="158">
        <v>440000</v>
      </c>
      <c r="W160" s="158">
        <v>1682154</v>
      </c>
      <c r="X160" s="155">
        <f t="shared" si="9"/>
        <v>0</v>
      </c>
      <c r="Y160" s="158">
        <v>0</v>
      </c>
      <c r="Z160" s="158">
        <v>0</v>
      </c>
      <c r="AA160" s="157">
        <f t="shared" si="10"/>
        <v>0</v>
      </c>
      <c r="AB160" s="155">
        <f t="shared" si="11"/>
        <v>38295282</v>
      </c>
      <c r="AC160" s="167" t="s">
        <v>19</v>
      </c>
      <c r="AD160" s="161">
        <v>8145</v>
      </c>
      <c r="AE160" s="174" t="s">
        <v>114</v>
      </c>
      <c r="AF160" s="174">
        <v>2</v>
      </c>
      <c r="AG160" s="189" t="s">
        <v>71</v>
      </c>
      <c r="AH160" s="160" t="s">
        <v>25</v>
      </c>
      <c r="AI160" s="175">
        <v>44996</v>
      </c>
      <c r="AJ160" s="174"/>
      <c r="AK160" s="174"/>
      <c r="AL160" s="155">
        <v>0</v>
      </c>
      <c r="AM160" s="155">
        <v>0</v>
      </c>
      <c r="AN160" s="155">
        <v>0</v>
      </c>
      <c r="AO160" s="155">
        <v>0</v>
      </c>
      <c r="AP160" s="155"/>
      <c r="AQ160" s="155">
        <v>3430</v>
      </c>
      <c r="AR160" s="155">
        <v>0</v>
      </c>
      <c r="AS160" s="155">
        <v>206007.77000000002</v>
      </c>
    </row>
    <row r="161" spans="1:45" s="195" customFormat="1" ht="16.5" x14ac:dyDescent="0.3">
      <c r="A161" s="189">
        <v>824005609</v>
      </c>
      <c r="B161" s="192" t="s">
        <v>346</v>
      </c>
      <c r="C161" s="193">
        <v>44906</v>
      </c>
      <c r="D161" s="194">
        <v>44531</v>
      </c>
      <c r="E161" s="194">
        <v>44895</v>
      </c>
      <c r="F161" s="156">
        <v>888430705</v>
      </c>
      <c r="G161" s="157">
        <v>132500</v>
      </c>
      <c r="H161" s="157">
        <v>0</v>
      </c>
      <c r="I161" s="157">
        <v>0</v>
      </c>
      <c r="J161" s="158">
        <v>463193942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  <c r="Q161" s="157">
        <v>31895780</v>
      </c>
      <c r="R161" s="158">
        <v>0</v>
      </c>
      <c r="S161" s="159">
        <v>43115387</v>
      </c>
      <c r="T161" s="158">
        <v>1352300</v>
      </c>
      <c r="U161" s="158">
        <v>0</v>
      </c>
      <c r="V161" s="158">
        <v>82096854</v>
      </c>
      <c r="W161" s="158">
        <v>266643942</v>
      </c>
      <c r="X161" s="155">
        <f t="shared" si="9"/>
        <v>0</v>
      </c>
      <c r="Y161" s="158">
        <v>0</v>
      </c>
      <c r="Z161" s="158">
        <v>0</v>
      </c>
      <c r="AA161" s="157">
        <f t="shared" si="10"/>
        <v>0</v>
      </c>
      <c r="AB161" s="155">
        <f t="shared" si="11"/>
        <v>888430705</v>
      </c>
      <c r="AC161" s="167" t="s">
        <v>19</v>
      </c>
      <c r="AD161" s="161">
        <v>8149</v>
      </c>
      <c r="AE161" s="174" t="s">
        <v>114</v>
      </c>
      <c r="AF161" s="174">
        <v>2</v>
      </c>
      <c r="AG161" s="189" t="s">
        <v>71</v>
      </c>
      <c r="AH161" s="160" t="s">
        <v>25</v>
      </c>
      <c r="AI161" s="175">
        <v>44996</v>
      </c>
      <c r="AJ161" s="174"/>
      <c r="AK161" s="174"/>
      <c r="AL161" s="155">
        <v>0</v>
      </c>
      <c r="AM161" s="155">
        <v>0</v>
      </c>
      <c r="AN161" s="155">
        <v>0</v>
      </c>
      <c r="AO161" s="155">
        <v>0</v>
      </c>
      <c r="AP161" s="155">
        <v>0</v>
      </c>
      <c r="AQ161" s="155">
        <v>88560189</v>
      </c>
      <c r="AR161" s="155">
        <v>119370934</v>
      </c>
      <c r="AS161" s="155">
        <v>255287698.89999998</v>
      </c>
    </row>
    <row r="162" spans="1:45" s="195" customFormat="1" ht="16.5" x14ac:dyDescent="0.3">
      <c r="A162" s="189">
        <v>800107179</v>
      </c>
      <c r="B162" s="192" t="s">
        <v>347</v>
      </c>
      <c r="C162" s="193">
        <v>44906</v>
      </c>
      <c r="D162" s="194">
        <v>44682</v>
      </c>
      <c r="E162" s="194">
        <v>44865</v>
      </c>
      <c r="F162" s="156">
        <v>833566</v>
      </c>
      <c r="G162" s="157">
        <v>0</v>
      </c>
      <c r="H162" s="157">
        <v>0</v>
      </c>
      <c r="I162" s="157">
        <v>0</v>
      </c>
      <c r="J162" s="158">
        <v>0</v>
      </c>
      <c r="K162" s="158">
        <v>0</v>
      </c>
      <c r="L162" s="158">
        <v>0</v>
      </c>
      <c r="M162" s="158">
        <v>0</v>
      </c>
      <c r="N162" s="158">
        <v>0</v>
      </c>
      <c r="O162" s="158">
        <v>0</v>
      </c>
      <c r="P162" s="158">
        <v>0</v>
      </c>
      <c r="Q162" s="157">
        <v>0</v>
      </c>
      <c r="R162" s="158">
        <v>0</v>
      </c>
      <c r="S162" s="159">
        <v>140000</v>
      </c>
      <c r="T162" s="158">
        <v>0</v>
      </c>
      <c r="U162" s="158">
        <v>0</v>
      </c>
      <c r="V162" s="158">
        <v>262644</v>
      </c>
      <c r="W162" s="158">
        <v>430922</v>
      </c>
      <c r="X162" s="155">
        <f t="shared" si="9"/>
        <v>0</v>
      </c>
      <c r="Y162" s="158">
        <v>0</v>
      </c>
      <c r="Z162" s="158">
        <v>0</v>
      </c>
      <c r="AA162" s="157">
        <f t="shared" si="10"/>
        <v>0</v>
      </c>
      <c r="AB162" s="155">
        <f t="shared" si="11"/>
        <v>833566</v>
      </c>
      <c r="AC162" s="167" t="s">
        <v>19</v>
      </c>
      <c r="AD162" s="161">
        <v>8150</v>
      </c>
      <c r="AE162" s="174" t="s">
        <v>114</v>
      </c>
      <c r="AF162" s="174">
        <v>2</v>
      </c>
      <c r="AG162" s="189" t="s">
        <v>71</v>
      </c>
      <c r="AH162" s="160" t="s">
        <v>25</v>
      </c>
      <c r="AI162" s="175">
        <v>44996</v>
      </c>
      <c r="AJ162" s="174"/>
      <c r="AK162" s="174"/>
      <c r="AL162" s="155">
        <v>0</v>
      </c>
      <c r="AM162" s="155">
        <v>0</v>
      </c>
      <c r="AN162" s="155">
        <v>0</v>
      </c>
      <c r="AO162" s="155">
        <v>0</v>
      </c>
      <c r="AP162" s="155">
        <v>0</v>
      </c>
      <c r="AQ162" s="155">
        <v>0</v>
      </c>
      <c r="AR162" s="155">
        <v>0</v>
      </c>
      <c r="AS162" s="155">
        <v>0</v>
      </c>
    </row>
    <row r="163" spans="1:45" s="195" customFormat="1" ht="16.5" x14ac:dyDescent="0.3">
      <c r="A163" s="189">
        <v>51824122</v>
      </c>
      <c r="B163" s="192" t="s">
        <v>348</v>
      </c>
      <c r="C163" s="193">
        <v>44906</v>
      </c>
      <c r="D163" s="194">
        <v>44562</v>
      </c>
      <c r="E163" s="194">
        <v>44865</v>
      </c>
      <c r="F163" s="156">
        <v>10487211</v>
      </c>
      <c r="G163" s="157">
        <v>0</v>
      </c>
      <c r="H163" s="157">
        <v>0</v>
      </c>
      <c r="I163" s="157">
        <v>0</v>
      </c>
      <c r="J163" s="158">
        <v>0</v>
      </c>
      <c r="K163" s="158">
        <v>0</v>
      </c>
      <c r="L163" s="158">
        <v>0</v>
      </c>
      <c r="M163" s="158">
        <v>0</v>
      </c>
      <c r="N163" s="158">
        <v>0</v>
      </c>
      <c r="O163" s="158">
        <v>0</v>
      </c>
      <c r="P163" s="158">
        <v>0</v>
      </c>
      <c r="Q163" s="157">
        <v>1015138</v>
      </c>
      <c r="R163" s="158">
        <v>0</v>
      </c>
      <c r="S163" s="159">
        <v>0</v>
      </c>
      <c r="T163" s="158">
        <v>0</v>
      </c>
      <c r="U163" s="158">
        <v>0</v>
      </c>
      <c r="V163" s="158">
        <v>3446592</v>
      </c>
      <c r="W163" s="158">
        <v>6025481</v>
      </c>
      <c r="X163" s="155">
        <f t="shared" si="9"/>
        <v>0</v>
      </c>
      <c r="Y163" s="158">
        <v>0</v>
      </c>
      <c r="Z163" s="158">
        <v>0</v>
      </c>
      <c r="AA163" s="157">
        <f t="shared" si="10"/>
        <v>0</v>
      </c>
      <c r="AB163" s="155">
        <f t="shared" si="11"/>
        <v>10487211</v>
      </c>
      <c r="AC163" s="167" t="s">
        <v>58</v>
      </c>
      <c r="AD163" s="161">
        <v>8151</v>
      </c>
      <c r="AE163" s="174" t="s">
        <v>114</v>
      </c>
      <c r="AF163" s="174">
        <v>2</v>
      </c>
      <c r="AG163" s="189" t="s">
        <v>71</v>
      </c>
      <c r="AH163" s="160" t="s">
        <v>25</v>
      </c>
      <c r="AI163" s="175">
        <v>44996</v>
      </c>
      <c r="AJ163" s="174"/>
      <c r="AK163" s="174"/>
      <c r="AL163" s="155">
        <v>0</v>
      </c>
      <c r="AM163" s="155">
        <v>0</v>
      </c>
      <c r="AN163" s="155">
        <v>0</v>
      </c>
      <c r="AO163" s="155">
        <v>0</v>
      </c>
      <c r="AP163" s="155">
        <v>0</v>
      </c>
      <c r="AQ163" s="155">
        <v>0</v>
      </c>
      <c r="AR163" s="155">
        <v>0</v>
      </c>
      <c r="AS163" s="155">
        <v>0</v>
      </c>
    </row>
    <row r="164" spans="1:45" s="195" customFormat="1" ht="16.5" x14ac:dyDescent="0.3">
      <c r="A164" s="189">
        <v>890000381</v>
      </c>
      <c r="B164" s="192" t="s">
        <v>123</v>
      </c>
      <c r="C164" s="193">
        <v>44907</v>
      </c>
      <c r="D164" s="194">
        <v>42217</v>
      </c>
      <c r="E164" s="194">
        <v>44895</v>
      </c>
      <c r="F164" s="156">
        <v>4719093</v>
      </c>
      <c r="G164" s="157">
        <v>0</v>
      </c>
      <c r="H164" s="157">
        <v>0</v>
      </c>
      <c r="I164" s="157">
        <v>0</v>
      </c>
      <c r="J164" s="158">
        <v>0</v>
      </c>
      <c r="K164" s="158">
        <v>0</v>
      </c>
      <c r="L164" s="158">
        <v>0</v>
      </c>
      <c r="M164" s="158">
        <v>0</v>
      </c>
      <c r="N164" s="158">
        <v>0</v>
      </c>
      <c r="O164" s="158">
        <v>0</v>
      </c>
      <c r="P164" s="158">
        <v>0</v>
      </c>
      <c r="Q164" s="157">
        <v>0</v>
      </c>
      <c r="R164" s="158">
        <v>0</v>
      </c>
      <c r="S164" s="159">
        <v>0</v>
      </c>
      <c r="T164" s="158">
        <v>0</v>
      </c>
      <c r="U164" s="158">
        <v>0</v>
      </c>
      <c r="V164" s="158">
        <v>197100</v>
      </c>
      <c r="W164" s="158">
        <v>4521993</v>
      </c>
      <c r="X164" s="155">
        <f t="shared" si="9"/>
        <v>0</v>
      </c>
      <c r="Y164" s="158">
        <v>0</v>
      </c>
      <c r="Z164" s="158">
        <v>0</v>
      </c>
      <c r="AA164" s="157">
        <f t="shared" si="10"/>
        <v>0</v>
      </c>
      <c r="AB164" s="155">
        <f t="shared" si="11"/>
        <v>4719093</v>
      </c>
      <c r="AC164" s="167" t="s">
        <v>19</v>
      </c>
      <c r="AD164" s="161">
        <v>8186</v>
      </c>
      <c r="AE164" s="174" t="s">
        <v>114</v>
      </c>
      <c r="AF164" s="174">
        <v>2</v>
      </c>
      <c r="AG164" s="189" t="s">
        <v>71</v>
      </c>
      <c r="AH164" s="160" t="s">
        <v>25</v>
      </c>
      <c r="AI164" s="175">
        <v>44997</v>
      </c>
      <c r="AJ164" s="174"/>
      <c r="AK164" s="174"/>
      <c r="AL164" s="155">
        <v>0</v>
      </c>
      <c r="AM164" s="155">
        <v>0</v>
      </c>
      <c r="AN164" s="155">
        <v>0</v>
      </c>
      <c r="AO164" s="155">
        <v>0</v>
      </c>
      <c r="AP164" s="155">
        <v>0</v>
      </c>
      <c r="AQ164" s="155">
        <v>0</v>
      </c>
      <c r="AR164" s="155">
        <v>0</v>
      </c>
      <c r="AS164" s="155">
        <v>0</v>
      </c>
    </row>
    <row r="165" spans="1:45" s="195" customFormat="1" ht="16.5" x14ac:dyDescent="0.3">
      <c r="A165" s="189">
        <v>890801099</v>
      </c>
      <c r="B165" s="192" t="s">
        <v>349</v>
      </c>
      <c r="C165" s="193">
        <v>44907</v>
      </c>
      <c r="D165" s="194">
        <v>44713</v>
      </c>
      <c r="E165" s="194">
        <v>44895</v>
      </c>
      <c r="F165" s="156">
        <v>132128609</v>
      </c>
      <c r="G165" s="157">
        <v>0</v>
      </c>
      <c r="H165" s="157">
        <v>0</v>
      </c>
      <c r="I165" s="157">
        <v>0</v>
      </c>
      <c r="J165" s="158">
        <v>18633159</v>
      </c>
      <c r="K165" s="158">
        <v>0</v>
      </c>
      <c r="L165" s="158">
        <v>0</v>
      </c>
      <c r="M165" s="158">
        <v>3230</v>
      </c>
      <c r="N165" s="158">
        <v>442464</v>
      </c>
      <c r="O165" s="158">
        <v>0</v>
      </c>
      <c r="P165" s="158">
        <v>0</v>
      </c>
      <c r="Q165" s="157">
        <v>97850975</v>
      </c>
      <c r="R165" s="158">
        <v>0</v>
      </c>
      <c r="S165" s="159">
        <v>121202</v>
      </c>
      <c r="T165" s="158">
        <v>0</v>
      </c>
      <c r="U165" s="158">
        <v>0</v>
      </c>
      <c r="V165" s="158">
        <v>0</v>
      </c>
      <c r="W165" s="158">
        <v>15077579</v>
      </c>
      <c r="X165" s="155">
        <f t="shared" si="9"/>
        <v>0</v>
      </c>
      <c r="Y165" s="158">
        <v>0</v>
      </c>
      <c r="Z165" s="158">
        <v>0</v>
      </c>
      <c r="AA165" s="157">
        <f t="shared" si="10"/>
        <v>0</v>
      </c>
      <c r="AB165" s="155">
        <f t="shared" si="11"/>
        <v>132128609</v>
      </c>
      <c r="AC165" s="167" t="s">
        <v>56</v>
      </c>
      <c r="AD165" s="161">
        <v>8187</v>
      </c>
      <c r="AE165" s="174" t="s">
        <v>114</v>
      </c>
      <c r="AF165" s="174">
        <v>2</v>
      </c>
      <c r="AG165" s="189" t="s">
        <v>71</v>
      </c>
      <c r="AH165" s="160" t="s">
        <v>25</v>
      </c>
      <c r="AI165" s="175">
        <v>44997</v>
      </c>
      <c r="AJ165" s="174"/>
      <c r="AK165" s="174"/>
      <c r="AL165" s="155">
        <v>0</v>
      </c>
      <c r="AM165" s="155">
        <v>0</v>
      </c>
      <c r="AN165" s="155">
        <v>0</v>
      </c>
      <c r="AO165" s="155">
        <v>0</v>
      </c>
      <c r="AP165" s="155">
        <v>0</v>
      </c>
      <c r="AQ165" s="155">
        <v>171668</v>
      </c>
      <c r="AR165" s="155">
        <v>0</v>
      </c>
      <c r="AS165" s="155">
        <v>17977390.780000001</v>
      </c>
    </row>
    <row r="166" spans="1:45" s="195" customFormat="1" ht="16.5" x14ac:dyDescent="0.3">
      <c r="A166" s="189">
        <v>900470642</v>
      </c>
      <c r="B166" s="192" t="s">
        <v>340</v>
      </c>
      <c r="C166" s="193">
        <v>44908</v>
      </c>
      <c r="D166" s="194">
        <v>44501</v>
      </c>
      <c r="E166" s="194">
        <v>44865</v>
      </c>
      <c r="F166" s="156">
        <v>46703286</v>
      </c>
      <c r="G166" s="157">
        <v>0</v>
      </c>
      <c r="H166" s="157">
        <v>0</v>
      </c>
      <c r="I166" s="157">
        <v>0</v>
      </c>
      <c r="J166" s="158">
        <v>31292992</v>
      </c>
      <c r="K166" s="158">
        <v>0</v>
      </c>
      <c r="L166" s="158">
        <v>0</v>
      </c>
      <c r="M166" s="158">
        <v>0</v>
      </c>
      <c r="N166" s="158">
        <v>0</v>
      </c>
      <c r="O166" s="158">
        <v>0</v>
      </c>
      <c r="P166" s="158">
        <v>0</v>
      </c>
      <c r="Q166" s="157">
        <v>0</v>
      </c>
      <c r="R166" s="158">
        <v>0</v>
      </c>
      <c r="S166" s="159">
        <v>14500743</v>
      </c>
      <c r="T166" s="158">
        <v>0</v>
      </c>
      <c r="U166" s="158">
        <v>0</v>
      </c>
      <c r="V166" s="158">
        <v>0</v>
      </c>
      <c r="W166" s="158">
        <v>909551</v>
      </c>
      <c r="X166" s="155">
        <f t="shared" si="9"/>
        <v>0</v>
      </c>
      <c r="Y166" s="158">
        <v>0</v>
      </c>
      <c r="Z166" s="158">
        <v>0</v>
      </c>
      <c r="AA166" s="157">
        <f t="shared" si="10"/>
        <v>0</v>
      </c>
      <c r="AB166" s="155">
        <f t="shared" si="11"/>
        <v>46703286</v>
      </c>
      <c r="AC166" s="167" t="s">
        <v>19</v>
      </c>
      <c r="AD166" s="161">
        <v>8200</v>
      </c>
      <c r="AE166" s="174" t="s">
        <v>114</v>
      </c>
      <c r="AF166" s="174">
        <v>2</v>
      </c>
      <c r="AG166" s="189" t="s">
        <v>71</v>
      </c>
      <c r="AH166" s="160" t="s">
        <v>25</v>
      </c>
      <c r="AI166" s="175">
        <v>44998</v>
      </c>
      <c r="AJ166" s="174"/>
      <c r="AK166" s="174"/>
      <c r="AL166" s="155">
        <v>0</v>
      </c>
      <c r="AM166" s="155">
        <v>0</v>
      </c>
      <c r="AN166" s="155">
        <v>0</v>
      </c>
      <c r="AO166" s="155">
        <v>0</v>
      </c>
      <c r="AP166" s="155">
        <v>0</v>
      </c>
      <c r="AQ166" s="155">
        <v>0</v>
      </c>
      <c r="AR166" s="155">
        <v>0</v>
      </c>
      <c r="AS166" s="155">
        <v>31292992</v>
      </c>
    </row>
    <row r="167" spans="1:45" s="195" customFormat="1" ht="16.5" x14ac:dyDescent="0.3">
      <c r="A167" s="189">
        <v>901118808</v>
      </c>
      <c r="B167" s="192" t="s">
        <v>350</v>
      </c>
      <c r="C167" s="193">
        <v>44909</v>
      </c>
      <c r="D167" s="194">
        <v>44774</v>
      </c>
      <c r="E167" s="194">
        <v>44865</v>
      </c>
      <c r="F167" s="156">
        <v>39811366</v>
      </c>
      <c r="G167" s="157">
        <v>0</v>
      </c>
      <c r="H167" s="157">
        <v>0</v>
      </c>
      <c r="I167" s="157">
        <v>0</v>
      </c>
      <c r="J167" s="158">
        <v>33545596</v>
      </c>
      <c r="K167" s="158">
        <v>0</v>
      </c>
      <c r="L167" s="158">
        <v>0</v>
      </c>
      <c r="M167" s="158">
        <v>0</v>
      </c>
      <c r="N167" s="158">
        <v>0</v>
      </c>
      <c r="O167" s="158">
        <v>0</v>
      </c>
      <c r="P167" s="158">
        <v>0</v>
      </c>
      <c r="Q167" s="157">
        <v>5092625</v>
      </c>
      <c r="R167" s="158">
        <v>0</v>
      </c>
      <c r="S167" s="159">
        <v>0</v>
      </c>
      <c r="T167" s="158">
        <v>0</v>
      </c>
      <c r="U167" s="158">
        <v>0</v>
      </c>
      <c r="V167" s="158">
        <v>0</v>
      </c>
      <c r="W167" s="158">
        <v>1173145</v>
      </c>
      <c r="X167" s="155">
        <f t="shared" si="9"/>
        <v>0</v>
      </c>
      <c r="Y167" s="158">
        <v>0</v>
      </c>
      <c r="Z167" s="158">
        <v>0</v>
      </c>
      <c r="AA167" s="157">
        <f t="shared" si="10"/>
        <v>0</v>
      </c>
      <c r="AB167" s="155">
        <f t="shared" si="11"/>
        <v>39811366</v>
      </c>
      <c r="AC167" s="167" t="s">
        <v>19</v>
      </c>
      <c r="AD167" s="161">
        <v>8216</v>
      </c>
      <c r="AE167" s="174" t="s">
        <v>114</v>
      </c>
      <c r="AF167" s="174">
        <v>2</v>
      </c>
      <c r="AG167" s="189" t="s">
        <v>71</v>
      </c>
      <c r="AH167" s="160" t="s">
        <v>25</v>
      </c>
      <c r="AI167" s="175">
        <v>44999</v>
      </c>
      <c r="AJ167" s="174"/>
      <c r="AK167" s="174"/>
      <c r="AL167" s="155">
        <v>0</v>
      </c>
      <c r="AM167" s="155">
        <v>0</v>
      </c>
      <c r="AN167" s="155">
        <v>0</v>
      </c>
      <c r="AO167" s="155">
        <v>0</v>
      </c>
      <c r="AP167" s="155">
        <v>0</v>
      </c>
      <c r="AQ167" s="155">
        <v>0</v>
      </c>
      <c r="AR167" s="155">
        <v>33545596</v>
      </c>
      <c r="AS167" s="155">
        <v>0</v>
      </c>
    </row>
    <row r="168" spans="1:45" s="195" customFormat="1" ht="16.5" x14ac:dyDescent="0.3">
      <c r="A168" s="189">
        <v>826002687</v>
      </c>
      <c r="B168" s="192" t="s">
        <v>351</v>
      </c>
      <c r="C168" s="193">
        <v>44909</v>
      </c>
      <c r="D168" s="194">
        <v>44621</v>
      </c>
      <c r="E168" s="194">
        <v>44895</v>
      </c>
      <c r="F168" s="156">
        <v>794600</v>
      </c>
      <c r="G168" s="157">
        <v>0</v>
      </c>
      <c r="H168" s="157">
        <v>0</v>
      </c>
      <c r="I168" s="157">
        <v>0</v>
      </c>
      <c r="J168" s="158">
        <v>0</v>
      </c>
      <c r="K168" s="158">
        <v>0</v>
      </c>
      <c r="L168" s="158">
        <v>0</v>
      </c>
      <c r="M168" s="158">
        <v>0</v>
      </c>
      <c r="N168" s="158">
        <v>0</v>
      </c>
      <c r="O168" s="158">
        <v>0</v>
      </c>
      <c r="P168" s="158">
        <v>0</v>
      </c>
      <c r="Q168" s="157">
        <v>462200</v>
      </c>
      <c r="R168" s="158">
        <v>0</v>
      </c>
      <c r="S168" s="159">
        <v>0</v>
      </c>
      <c r="T168" s="158">
        <v>167100</v>
      </c>
      <c r="U168" s="158">
        <v>0</v>
      </c>
      <c r="V168" s="158">
        <v>0</v>
      </c>
      <c r="W168" s="158">
        <v>165300</v>
      </c>
      <c r="X168" s="155">
        <f t="shared" si="9"/>
        <v>0</v>
      </c>
      <c r="Y168" s="158">
        <v>0</v>
      </c>
      <c r="Z168" s="158">
        <v>0</v>
      </c>
      <c r="AA168" s="157">
        <f t="shared" si="10"/>
        <v>0</v>
      </c>
      <c r="AB168" s="155">
        <f t="shared" si="11"/>
        <v>794600</v>
      </c>
      <c r="AC168" s="167" t="s">
        <v>19</v>
      </c>
      <c r="AD168" s="161">
        <v>8217</v>
      </c>
      <c r="AE168" s="174" t="s">
        <v>114</v>
      </c>
      <c r="AF168" s="174">
        <v>2</v>
      </c>
      <c r="AG168" s="189" t="s">
        <v>71</v>
      </c>
      <c r="AH168" s="160" t="s">
        <v>25</v>
      </c>
      <c r="AI168" s="175">
        <v>44999</v>
      </c>
      <c r="AJ168" s="174"/>
      <c r="AK168" s="174"/>
      <c r="AL168" s="155">
        <v>0</v>
      </c>
      <c r="AM168" s="155">
        <v>0</v>
      </c>
      <c r="AN168" s="155">
        <v>0</v>
      </c>
      <c r="AO168" s="155">
        <v>0</v>
      </c>
      <c r="AP168" s="155">
        <v>0</v>
      </c>
      <c r="AQ168" s="155">
        <v>0</v>
      </c>
      <c r="AR168" s="155">
        <v>0</v>
      </c>
      <c r="AS168" s="155">
        <v>0</v>
      </c>
    </row>
    <row r="169" spans="1:45" s="195" customFormat="1" ht="16.5" x14ac:dyDescent="0.3">
      <c r="A169" s="189">
        <v>890706833</v>
      </c>
      <c r="B169" s="192" t="s">
        <v>116</v>
      </c>
      <c r="C169" s="193">
        <v>44909</v>
      </c>
      <c r="D169" s="194">
        <v>43160</v>
      </c>
      <c r="E169" s="194">
        <v>44895</v>
      </c>
      <c r="F169" s="156">
        <v>2438838256</v>
      </c>
      <c r="G169" s="157">
        <v>104134904</v>
      </c>
      <c r="H169" s="157">
        <v>0</v>
      </c>
      <c r="I169" s="157">
        <v>0</v>
      </c>
      <c r="J169" s="158">
        <v>695584285</v>
      </c>
      <c r="K169" s="158">
        <v>30576</v>
      </c>
      <c r="L169" s="158">
        <v>1124432</v>
      </c>
      <c r="M169" s="158">
        <v>23743437</v>
      </c>
      <c r="N169" s="158">
        <v>2865028</v>
      </c>
      <c r="O169" s="158">
        <v>0</v>
      </c>
      <c r="P169" s="158">
        <v>0</v>
      </c>
      <c r="Q169" s="157">
        <v>759567210</v>
      </c>
      <c r="R169" s="158">
        <v>0</v>
      </c>
      <c r="S169" s="159">
        <v>27148301</v>
      </c>
      <c r="T169" s="158">
        <v>6241795</v>
      </c>
      <c r="U169" s="158">
        <v>0</v>
      </c>
      <c r="V169" s="158">
        <v>6979587</v>
      </c>
      <c r="W169" s="158">
        <v>811418701</v>
      </c>
      <c r="X169" s="155">
        <f t="shared" si="9"/>
        <v>0</v>
      </c>
      <c r="Y169" s="158">
        <v>0</v>
      </c>
      <c r="Z169" s="158">
        <v>0</v>
      </c>
      <c r="AA169" s="157">
        <f t="shared" si="10"/>
        <v>0</v>
      </c>
      <c r="AB169" s="155">
        <f t="shared" si="11"/>
        <v>2438838256</v>
      </c>
      <c r="AC169" s="167" t="s">
        <v>56</v>
      </c>
      <c r="AD169" s="161">
        <v>8232</v>
      </c>
      <c r="AE169" s="174" t="s">
        <v>114</v>
      </c>
      <c r="AF169" s="174">
        <v>2</v>
      </c>
      <c r="AG169" s="189" t="s">
        <v>71</v>
      </c>
      <c r="AH169" s="160" t="s">
        <v>25</v>
      </c>
      <c r="AI169" s="175">
        <v>44999</v>
      </c>
      <c r="AJ169" s="174"/>
      <c r="AK169" s="174"/>
      <c r="AL169" s="155">
        <v>0</v>
      </c>
      <c r="AM169" s="155">
        <v>0</v>
      </c>
      <c r="AN169" s="155">
        <v>0</v>
      </c>
      <c r="AO169" s="155">
        <v>0</v>
      </c>
      <c r="AP169" s="155">
        <v>0</v>
      </c>
      <c r="AQ169" s="155">
        <v>257813367</v>
      </c>
      <c r="AR169" s="155">
        <v>360853417</v>
      </c>
      <c r="AS169" s="155">
        <v>181052403.81999999</v>
      </c>
    </row>
    <row r="170" spans="1:45" s="195" customFormat="1" ht="16.5" x14ac:dyDescent="0.3">
      <c r="A170" s="189">
        <v>830041883</v>
      </c>
      <c r="B170" s="192" t="s">
        <v>352</v>
      </c>
      <c r="C170" s="193">
        <v>44912</v>
      </c>
      <c r="D170" s="194">
        <v>44652</v>
      </c>
      <c r="E170" s="194">
        <v>44895</v>
      </c>
      <c r="F170" s="156">
        <v>279197891</v>
      </c>
      <c r="G170" s="157">
        <v>0</v>
      </c>
      <c r="H170" s="157">
        <v>0</v>
      </c>
      <c r="I170" s="157">
        <v>0</v>
      </c>
      <c r="J170" s="158">
        <v>160365207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7">
        <v>735800</v>
      </c>
      <c r="R170" s="158">
        <v>0</v>
      </c>
      <c r="S170" s="159">
        <v>81338385</v>
      </c>
      <c r="T170" s="158">
        <v>24682600</v>
      </c>
      <c r="U170" s="158">
        <v>0</v>
      </c>
      <c r="V170" s="158">
        <v>225300</v>
      </c>
      <c r="W170" s="158">
        <v>11850599</v>
      </c>
      <c r="X170" s="155">
        <f t="shared" si="9"/>
        <v>0</v>
      </c>
      <c r="Y170" s="158">
        <v>0</v>
      </c>
      <c r="Z170" s="158">
        <v>0</v>
      </c>
      <c r="AA170" s="157">
        <f t="shared" si="10"/>
        <v>0</v>
      </c>
      <c r="AB170" s="155">
        <f t="shared" si="11"/>
        <v>279197891</v>
      </c>
      <c r="AC170" s="167" t="s">
        <v>19</v>
      </c>
      <c r="AD170" s="161">
        <v>8299</v>
      </c>
      <c r="AE170" s="174" t="s">
        <v>114</v>
      </c>
      <c r="AF170" s="174">
        <v>2</v>
      </c>
      <c r="AG170" s="189" t="s">
        <v>71</v>
      </c>
      <c r="AH170" s="160" t="s">
        <v>25</v>
      </c>
      <c r="AI170" s="175">
        <v>45002</v>
      </c>
      <c r="AJ170" s="174"/>
      <c r="AK170" s="174"/>
      <c r="AL170" s="155">
        <v>0</v>
      </c>
      <c r="AM170" s="155">
        <v>0</v>
      </c>
      <c r="AN170" s="155">
        <v>0</v>
      </c>
      <c r="AO170" s="155">
        <v>0</v>
      </c>
      <c r="AP170" s="155">
        <v>0</v>
      </c>
      <c r="AQ170" s="155">
        <v>58267432</v>
      </c>
      <c r="AR170" s="155">
        <v>56318400</v>
      </c>
      <c r="AS170" s="155">
        <v>45779175.450000003</v>
      </c>
    </row>
    <row r="171" spans="1:45" s="195" customFormat="1" ht="16.5" x14ac:dyDescent="0.3">
      <c r="A171" s="189">
        <v>805017681</v>
      </c>
      <c r="B171" s="192" t="s">
        <v>353</v>
      </c>
      <c r="C171" s="193">
        <v>44912</v>
      </c>
      <c r="D171" s="194">
        <v>44470</v>
      </c>
      <c r="E171" s="194">
        <v>44895</v>
      </c>
      <c r="F171" s="156">
        <v>75369033</v>
      </c>
      <c r="G171" s="157">
        <v>0</v>
      </c>
      <c r="H171" s="157">
        <v>0</v>
      </c>
      <c r="I171" s="157">
        <v>0</v>
      </c>
      <c r="J171" s="158">
        <v>52241557</v>
      </c>
      <c r="K171" s="158">
        <v>0</v>
      </c>
      <c r="L171" s="158">
        <v>0</v>
      </c>
      <c r="M171" s="158">
        <v>0</v>
      </c>
      <c r="N171" s="158">
        <v>0</v>
      </c>
      <c r="O171" s="158">
        <v>0</v>
      </c>
      <c r="P171" s="158">
        <v>0</v>
      </c>
      <c r="Q171" s="157">
        <v>4393463</v>
      </c>
      <c r="R171" s="158">
        <v>0</v>
      </c>
      <c r="S171" s="159">
        <v>0</v>
      </c>
      <c r="T171" s="158">
        <v>3963379</v>
      </c>
      <c r="U171" s="158">
        <v>0</v>
      </c>
      <c r="V171" s="158">
        <v>0</v>
      </c>
      <c r="W171" s="158">
        <v>14770634</v>
      </c>
      <c r="X171" s="155">
        <f t="shared" si="9"/>
        <v>0</v>
      </c>
      <c r="Y171" s="158">
        <v>0</v>
      </c>
      <c r="Z171" s="158">
        <v>0</v>
      </c>
      <c r="AA171" s="157">
        <f t="shared" si="10"/>
        <v>0</v>
      </c>
      <c r="AB171" s="155">
        <f t="shared" si="11"/>
        <v>75369033</v>
      </c>
      <c r="AC171" s="167" t="s">
        <v>19</v>
      </c>
      <c r="AD171" s="161">
        <v>8302</v>
      </c>
      <c r="AE171" s="174" t="s">
        <v>114</v>
      </c>
      <c r="AF171" s="174">
        <v>2</v>
      </c>
      <c r="AG171" s="189" t="s">
        <v>71</v>
      </c>
      <c r="AH171" s="160" t="s">
        <v>25</v>
      </c>
      <c r="AI171" s="175">
        <v>45002</v>
      </c>
      <c r="AJ171" s="174"/>
      <c r="AK171" s="174"/>
      <c r="AL171" s="155">
        <v>0</v>
      </c>
      <c r="AM171" s="155">
        <v>0</v>
      </c>
      <c r="AN171" s="155">
        <v>0</v>
      </c>
      <c r="AO171" s="155">
        <v>0</v>
      </c>
      <c r="AP171" s="155">
        <v>3096065</v>
      </c>
      <c r="AQ171" s="155">
        <v>14476739</v>
      </c>
      <c r="AR171" s="155">
        <v>16643785</v>
      </c>
      <c r="AS171" s="155">
        <v>18024968</v>
      </c>
    </row>
    <row r="172" spans="1:45" s="195" customFormat="1" ht="16.5" x14ac:dyDescent="0.3">
      <c r="A172" s="189">
        <v>811042050</v>
      </c>
      <c r="B172" s="192" t="s">
        <v>354</v>
      </c>
      <c r="C172" s="193">
        <v>44912</v>
      </c>
      <c r="D172" s="194">
        <v>44501</v>
      </c>
      <c r="E172" s="194">
        <v>44895</v>
      </c>
      <c r="F172" s="156">
        <v>9907539</v>
      </c>
      <c r="G172" s="157">
        <v>0</v>
      </c>
      <c r="H172" s="157">
        <v>0</v>
      </c>
      <c r="I172" s="157">
        <v>0</v>
      </c>
      <c r="J172" s="158">
        <v>0</v>
      </c>
      <c r="K172" s="158">
        <v>0</v>
      </c>
      <c r="L172" s="158">
        <v>0</v>
      </c>
      <c r="M172" s="158">
        <v>0</v>
      </c>
      <c r="N172" s="158">
        <v>0</v>
      </c>
      <c r="O172" s="158">
        <v>0</v>
      </c>
      <c r="P172" s="158">
        <v>0</v>
      </c>
      <c r="Q172" s="157">
        <v>9793522</v>
      </c>
      <c r="R172" s="158">
        <v>0</v>
      </c>
      <c r="S172" s="159">
        <v>0</v>
      </c>
      <c r="T172" s="158">
        <v>0</v>
      </c>
      <c r="U172" s="158">
        <v>0</v>
      </c>
      <c r="V172" s="158">
        <v>0</v>
      </c>
      <c r="W172" s="158">
        <v>114017</v>
      </c>
      <c r="X172" s="155">
        <f t="shared" si="9"/>
        <v>0</v>
      </c>
      <c r="Y172" s="158">
        <v>0</v>
      </c>
      <c r="Z172" s="158">
        <v>0</v>
      </c>
      <c r="AA172" s="157">
        <f t="shared" si="10"/>
        <v>0</v>
      </c>
      <c r="AB172" s="155">
        <f t="shared" si="11"/>
        <v>9907539</v>
      </c>
      <c r="AC172" s="167" t="s">
        <v>19</v>
      </c>
      <c r="AD172" s="161">
        <v>8305</v>
      </c>
      <c r="AE172" s="174" t="s">
        <v>114</v>
      </c>
      <c r="AF172" s="174">
        <v>2</v>
      </c>
      <c r="AG172" s="189" t="s">
        <v>71</v>
      </c>
      <c r="AH172" s="160" t="s">
        <v>25</v>
      </c>
      <c r="AI172" s="175">
        <v>45002</v>
      </c>
      <c r="AJ172" s="174"/>
      <c r="AK172" s="174"/>
      <c r="AL172" s="155">
        <v>0</v>
      </c>
      <c r="AM172" s="155">
        <v>0</v>
      </c>
      <c r="AN172" s="155">
        <v>0</v>
      </c>
      <c r="AO172" s="155">
        <v>0</v>
      </c>
      <c r="AP172" s="155">
        <v>0</v>
      </c>
      <c r="AQ172" s="155">
        <v>0</v>
      </c>
      <c r="AR172" s="155">
        <v>0</v>
      </c>
      <c r="AS172" s="155">
        <v>0</v>
      </c>
    </row>
    <row r="173" spans="1:45" s="195" customFormat="1" ht="16.5" x14ac:dyDescent="0.3">
      <c r="A173" s="189">
        <v>830017370</v>
      </c>
      <c r="B173" s="192" t="s">
        <v>355</v>
      </c>
      <c r="C173" s="193">
        <v>44912</v>
      </c>
      <c r="D173" s="194">
        <v>44593</v>
      </c>
      <c r="E173" s="194">
        <v>44895</v>
      </c>
      <c r="F173" s="156">
        <v>2295000</v>
      </c>
      <c r="G173" s="157">
        <v>0</v>
      </c>
      <c r="H173" s="157">
        <v>0</v>
      </c>
      <c r="I173" s="157">
        <v>0</v>
      </c>
      <c r="J173" s="158">
        <v>0</v>
      </c>
      <c r="K173" s="158">
        <v>0</v>
      </c>
      <c r="L173" s="158">
        <v>0</v>
      </c>
      <c r="M173" s="158">
        <v>0</v>
      </c>
      <c r="N173" s="158">
        <v>0</v>
      </c>
      <c r="O173" s="158">
        <v>0</v>
      </c>
      <c r="P173" s="158">
        <v>0</v>
      </c>
      <c r="Q173" s="157">
        <v>45000</v>
      </c>
      <c r="R173" s="158">
        <v>0</v>
      </c>
      <c r="S173" s="159">
        <v>0</v>
      </c>
      <c r="T173" s="158">
        <v>0</v>
      </c>
      <c r="U173" s="158">
        <v>0</v>
      </c>
      <c r="V173" s="158">
        <v>0</v>
      </c>
      <c r="W173" s="158">
        <v>2250000</v>
      </c>
      <c r="X173" s="155">
        <f t="shared" si="9"/>
        <v>0</v>
      </c>
      <c r="Y173" s="158">
        <v>0</v>
      </c>
      <c r="Z173" s="158">
        <v>0</v>
      </c>
      <c r="AA173" s="157">
        <f t="shared" si="10"/>
        <v>0</v>
      </c>
      <c r="AB173" s="155">
        <f t="shared" si="11"/>
        <v>2295000</v>
      </c>
      <c r="AC173" s="167" t="s">
        <v>19</v>
      </c>
      <c r="AD173" s="161">
        <v>8306</v>
      </c>
      <c r="AE173" s="174" t="s">
        <v>114</v>
      </c>
      <c r="AF173" s="174">
        <v>2</v>
      </c>
      <c r="AG173" s="189" t="s">
        <v>71</v>
      </c>
      <c r="AH173" s="160" t="s">
        <v>25</v>
      </c>
      <c r="AI173" s="175">
        <v>45002</v>
      </c>
      <c r="AJ173" s="174"/>
      <c r="AK173" s="174"/>
      <c r="AL173" s="155">
        <v>0</v>
      </c>
      <c r="AM173" s="155">
        <v>0</v>
      </c>
      <c r="AN173" s="155">
        <v>0</v>
      </c>
      <c r="AO173" s="155">
        <v>0</v>
      </c>
      <c r="AP173" s="155">
        <v>0</v>
      </c>
      <c r="AQ173" s="155">
        <v>0</v>
      </c>
      <c r="AR173" s="155">
        <v>0</v>
      </c>
      <c r="AS173" s="155">
        <v>0</v>
      </c>
    </row>
    <row r="174" spans="1:45" s="195" customFormat="1" ht="16.5" x14ac:dyDescent="0.3">
      <c r="A174" s="189">
        <v>900455833</v>
      </c>
      <c r="B174" s="192" t="s">
        <v>356</v>
      </c>
      <c r="C174" s="193">
        <v>44912</v>
      </c>
      <c r="D174" s="194">
        <v>43891</v>
      </c>
      <c r="E174" s="194">
        <v>44895</v>
      </c>
      <c r="F174" s="156">
        <v>1408724</v>
      </c>
      <c r="G174" s="157">
        <v>0</v>
      </c>
      <c r="H174" s="157">
        <v>0</v>
      </c>
      <c r="I174" s="157">
        <v>0</v>
      </c>
      <c r="J174" s="158">
        <v>0</v>
      </c>
      <c r="K174" s="158">
        <v>0</v>
      </c>
      <c r="L174" s="158">
        <v>0</v>
      </c>
      <c r="M174" s="158">
        <v>0</v>
      </c>
      <c r="N174" s="158">
        <v>0</v>
      </c>
      <c r="O174" s="158">
        <v>0</v>
      </c>
      <c r="P174" s="158">
        <v>0</v>
      </c>
      <c r="Q174" s="157">
        <v>0</v>
      </c>
      <c r="R174" s="158">
        <v>0</v>
      </c>
      <c r="S174" s="159">
        <v>59000</v>
      </c>
      <c r="T174" s="158">
        <v>490856</v>
      </c>
      <c r="U174" s="158">
        <v>0</v>
      </c>
      <c r="V174" s="158">
        <v>0</v>
      </c>
      <c r="W174" s="158">
        <v>858868</v>
      </c>
      <c r="X174" s="155">
        <f t="shared" si="9"/>
        <v>0</v>
      </c>
      <c r="Y174" s="158">
        <v>0</v>
      </c>
      <c r="Z174" s="158">
        <v>0</v>
      </c>
      <c r="AA174" s="157">
        <f t="shared" si="10"/>
        <v>0</v>
      </c>
      <c r="AB174" s="155">
        <f t="shared" si="11"/>
        <v>1408724</v>
      </c>
      <c r="AC174" s="167" t="s">
        <v>19</v>
      </c>
      <c r="AD174" s="161">
        <v>8308</v>
      </c>
      <c r="AE174" s="174" t="s">
        <v>114</v>
      </c>
      <c r="AF174" s="174">
        <v>2</v>
      </c>
      <c r="AG174" s="189" t="s">
        <v>71</v>
      </c>
      <c r="AH174" s="160" t="s">
        <v>25</v>
      </c>
      <c r="AI174" s="175">
        <v>45002</v>
      </c>
      <c r="AJ174" s="174"/>
      <c r="AK174" s="174"/>
      <c r="AL174" s="155">
        <v>0</v>
      </c>
      <c r="AM174" s="155">
        <v>0</v>
      </c>
      <c r="AN174" s="155">
        <v>0</v>
      </c>
      <c r="AO174" s="155">
        <v>0</v>
      </c>
      <c r="AP174" s="155">
        <v>0</v>
      </c>
      <c r="AQ174" s="155">
        <v>0</v>
      </c>
      <c r="AR174" s="155">
        <v>0</v>
      </c>
      <c r="AS174" s="155">
        <v>0</v>
      </c>
    </row>
    <row r="175" spans="1:45" s="195" customFormat="1" ht="16.5" x14ac:dyDescent="0.3">
      <c r="A175" s="189">
        <v>802016357</v>
      </c>
      <c r="B175" s="192" t="s">
        <v>357</v>
      </c>
      <c r="C175" s="193">
        <v>44912</v>
      </c>
      <c r="D175" s="194">
        <v>44562</v>
      </c>
      <c r="E175" s="194">
        <v>44895</v>
      </c>
      <c r="F175" s="156">
        <v>5711178</v>
      </c>
      <c r="G175" s="157">
        <v>0</v>
      </c>
      <c r="H175" s="157">
        <v>0</v>
      </c>
      <c r="I175" s="157">
        <v>0</v>
      </c>
      <c r="J175" s="158">
        <v>0</v>
      </c>
      <c r="K175" s="158">
        <v>0</v>
      </c>
      <c r="L175" s="158">
        <v>0</v>
      </c>
      <c r="M175" s="158">
        <v>586354</v>
      </c>
      <c r="N175" s="158">
        <v>44100</v>
      </c>
      <c r="O175" s="158">
        <v>0</v>
      </c>
      <c r="P175" s="158">
        <v>0</v>
      </c>
      <c r="Q175" s="157">
        <v>5079824</v>
      </c>
      <c r="R175" s="158">
        <v>0</v>
      </c>
      <c r="S175" s="159">
        <v>0</v>
      </c>
      <c r="T175" s="158">
        <v>0</v>
      </c>
      <c r="U175" s="158">
        <v>0</v>
      </c>
      <c r="V175" s="158">
        <v>0</v>
      </c>
      <c r="W175" s="158">
        <v>900</v>
      </c>
      <c r="X175" s="155">
        <f t="shared" si="9"/>
        <v>0</v>
      </c>
      <c r="Y175" s="158">
        <v>0</v>
      </c>
      <c r="Z175" s="158">
        <v>0</v>
      </c>
      <c r="AA175" s="157">
        <f t="shared" si="10"/>
        <v>0</v>
      </c>
      <c r="AB175" s="155">
        <f t="shared" si="11"/>
        <v>5711178</v>
      </c>
      <c r="AC175" s="167" t="s">
        <v>19</v>
      </c>
      <c r="AD175" s="161">
        <v>8309</v>
      </c>
      <c r="AE175" s="174" t="s">
        <v>114</v>
      </c>
      <c r="AF175" s="174">
        <v>2</v>
      </c>
      <c r="AG175" s="189" t="s">
        <v>71</v>
      </c>
      <c r="AH175" s="160" t="s">
        <v>25</v>
      </c>
      <c r="AI175" s="175">
        <v>45002</v>
      </c>
      <c r="AJ175" s="174"/>
      <c r="AK175" s="174"/>
      <c r="AL175" s="155">
        <v>0</v>
      </c>
      <c r="AM175" s="155">
        <v>0</v>
      </c>
      <c r="AN175" s="155">
        <v>0</v>
      </c>
      <c r="AO175" s="155">
        <v>0</v>
      </c>
      <c r="AP175" s="155">
        <v>0</v>
      </c>
      <c r="AQ175" s="155">
        <v>0</v>
      </c>
      <c r="AR175" s="155">
        <v>0</v>
      </c>
      <c r="AS175" s="155">
        <v>0</v>
      </c>
    </row>
    <row r="176" spans="1:45" s="195" customFormat="1" ht="16.5" x14ac:dyDescent="0.3">
      <c r="A176" s="189">
        <v>804015920</v>
      </c>
      <c r="B176" s="192" t="s">
        <v>358</v>
      </c>
      <c r="C176" s="193">
        <v>44912</v>
      </c>
      <c r="D176" s="194">
        <v>44713</v>
      </c>
      <c r="E176" s="194">
        <v>44895</v>
      </c>
      <c r="F176" s="156">
        <v>4501123</v>
      </c>
      <c r="G176" s="157">
        <v>0</v>
      </c>
      <c r="H176" s="157">
        <v>0</v>
      </c>
      <c r="I176" s="157">
        <v>0</v>
      </c>
      <c r="J176" s="158">
        <v>235414</v>
      </c>
      <c r="K176" s="158">
        <v>99423</v>
      </c>
      <c r="L176" s="158">
        <v>6092</v>
      </c>
      <c r="M176" s="158">
        <v>0</v>
      </c>
      <c r="N176" s="158">
        <v>0</v>
      </c>
      <c r="O176" s="158">
        <v>0</v>
      </c>
      <c r="P176" s="158">
        <v>0</v>
      </c>
      <c r="Q176" s="157">
        <v>0</v>
      </c>
      <c r="R176" s="158">
        <v>0</v>
      </c>
      <c r="S176" s="159">
        <v>409796</v>
      </c>
      <c r="T176" s="158">
        <v>19200</v>
      </c>
      <c r="U176" s="158">
        <v>0</v>
      </c>
      <c r="V176" s="158">
        <v>2619942</v>
      </c>
      <c r="W176" s="158">
        <v>1111256</v>
      </c>
      <c r="X176" s="155">
        <f t="shared" si="9"/>
        <v>0</v>
      </c>
      <c r="Y176" s="158">
        <v>0</v>
      </c>
      <c r="Z176" s="158">
        <v>0</v>
      </c>
      <c r="AA176" s="157">
        <f t="shared" si="10"/>
        <v>0</v>
      </c>
      <c r="AB176" s="155">
        <f t="shared" si="11"/>
        <v>4501123</v>
      </c>
      <c r="AC176" s="167" t="s">
        <v>56</v>
      </c>
      <c r="AD176" s="161">
        <v>8310</v>
      </c>
      <c r="AE176" s="174" t="s">
        <v>114</v>
      </c>
      <c r="AF176" s="174">
        <v>2</v>
      </c>
      <c r="AG176" s="189" t="s">
        <v>71</v>
      </c>
      <c r="AH176" s="160" t="s">
        <v>25</v>
      </c>
      <c r="AI176" s="175">
        <v>45002</v>
      </c>
      <c r="AJ176" s="174"/>
      <c r="AK176" s="174"/>
      <c r="AL176" s="155">
        <v>0</v>
      </c>
      <c r="AM176" s="155">
        <v>0</v>
      </c>
      <c r="AN176" s="155">
        <v>0</v>
      </c>
      <c r="AO176" s="155">
        <v>0</v>
      </c>
      <c r="AP176" s="155">
        <v>0</v>
      </c>
      <c r="AQ176" s="155">
        <v>65700</v>
      </c>
      <c r="AR176" s="155">
        <v>0</v>
      </c>
      <c r="AS176" s="155">
        <v>169713.91999999998</v>
      </c>
    </row>
    <row r="177" spans="1:46" s="195" customFormat="1" ht="16.5" x14ac:dyDescent="0.3">
      <c r="A177" s="189">
        <v>32632313</v>
      </c>
      <c r="B177" s="192" t="s">
        <v>359</v>
      </c>
      <c r="C177" s="193">
        <v>44912</v>
      </c>
      <c r="D177" s="194">
        <v>44866</v>
      </c>
      <c r="E177" s="194">
        <v>44895</v>
      </c>
      <c r="F177" s="156">
        <v>2708096</v>
      </c>
      <c r="G177" s="157">
        <v>0</v>
      </c>
      <c r="H177" s="157">
        <v>0</v>
      </c>
      <c r="I177" s="157">
        <v>0</v>
      </c>
      <c r="J177" s="158">
        <v>0</v>
      </c>
      <c r="K177" s="158">
        <v>0</v>
      </c>
      <c r="L177" s="158">
        <v>0</v>
      </c>
      <c r="M177" s="158">
        <v>0</v>
      </c>
      <c r="N177" s="158">
        <v>0</v>
      </c>
      <c r="O177" s="158">
        <v>0</v>
      </c>
      <c r="P177" s="158">
        <v>0</v>
      </c>
      <c r="Q177" s="157">
        <v>2708096</v>
      </c>
      <c r="R177" s="158">
        <v>0</v>
      </c>
      <c r="S177" s="159">
        <v>0</v>
      </c>
      <c r="T177" s="158">
        <v>0</v>
      </c>
      <c r="U177" s="158">
        <v>0</v>
      </c>
      <c r="V177" s="158">
        <v>0</v>
      </c>
      <c r="W177" s="158">
        <v>0</v>
      </c>
      <c r="X177" s="155">
        <f t="shared" si="9"/>
        <v>0</v>
      </c>
      <c r="Y177" s="158">
        <v>0</v>
      </c>
      <c r="Z177" s="158">
        <v>0</v>
      </c>
      <c r="AA177" s="157">
        <f t="shared" si="10"/>
        <v>0</v>
      </c>
      <c r="AB177" s="155">
        <f t="shared" si="11"/>
        <v>2708096</v>
      </c>
      <c r="AC177" s="167" t="s">
        <v>58</v>
      </c>
      <c r="AD177" s="161">
        <v>8311</v>
      </c>
      <c r="AE177" s="174" t="s">
        <v>114</v>
      </c>
      <c r="AF177" s="174">
        <v>2</v>
      </c>
      <c r="AG177" s="189" t="s">
        <v>71</v>
      </c>
      <c r="AH177" s="160" t="s">
        <v>25</v>
      </c>
      <c r="AI177" s="175">
        <v>45002</v>
      </c>
      <c r="AJ177" s="174"/>
      <c r="AK177" s="174"/>
      <c r="AL177" s="155">
        <v>0</v>
      </c>
      <c r="AM177" s="155">
        <v>0</v>
      </c>
      <c r="AN177" s="155">
        <v>0</v>
      </c>
      <c r="AO177" s="155">
        <v>0</v>
      </c>
      <c r="AP177" s="155">
        <v>0</v>
      </c>
      <c r="AQ177" s="155">
        <v>0</v>
      </c>
      <c r="AR177" s="155">
        <v>0</v>
      </c>
      <c r="AS177" s="155">
        <v>0</v>
      </c>
    </row>
    <row r="178" spans="1:46" s="195" customFormat="1" ht="16.5" x14ac:dyDescent="0.3">
      <c r="A178" s="189">
        <v>900260832</v>
      </c>
      <c r="B178" s="192" t="s">
        <v>360</v>
      </c>
      <c r="C178" s="193">
        <v>44913</v>
      </c>
      <c r="D178" s="194">
        <v>44835</v>
      </c>
      <c r="E178" s="194">
        <v>44895</v>
      </c>
      <c r="F178" s="156">
        <v>38583500</v>
      </c>
      <c r="G178" s="157">
        <v>0</v>
      </c>
      <c r="H178" s="157">
        <v>0</v>
      </c>
      <c r="I178" s="157">
        <v>0</v>
      </c>
      <c r="J178" s="158">
        <v>33397230</v>
      </c>
      <c r="K178" s="158">
        <v>0</v>
      </c>
      <c r="L178" s="158">
        <v>0</v>
      </c>
      <c r="M178" s="158">
        <v>0</v>
      </c>
      <c r="N178" s="158">
        <v>0</v>
      </c>
      <c r="O178" s="158">
        <v>0</v>
      </c>
      <c r="P178" s="158">
        <v>0</v>
      </c>
      <c r="Q178" s="157">
        <v>0</v>
      </c>
      <c r="R178" s="158">
        <v>0</v>
      </c>
      <c r="S178" s="159">
        <v>0</v>
      </c>
      <c r="T178" s="158">
        <v>0</v>
      </c>
      <c r="U178" s="158">
        <v>0</v>
      </c>
      <c r="V178" s="158">
        <v>0</v>
      </c>
      <c r="W178" s="158">
        <v>5186270</v>
      </c>
      <c r="X178" s="155">
        <f t="shared" si="9"/>
        <v>0</v>
      </c>
      <c r="Y178" s="158">
        <v>0</v>
      </c>
      <c r="Z178" s="158">
        <v>0</v>
      </c>
      <c r="AA178" s="157">
        <f t="shared" si="10"/>
        <v>0</v>
      </c>
      <c r="AB178" s="155">
        <f t="shared" si="11"/>
        <v>38583500</v>
      </c>
      <c r="AC178" s="167" t="s">
        <v>19</v>
      </c>
      <c r="AD178" s="161">
        <v>8316</v>
      </c>
      <c r="AE178" s="174" t="s">
        <v>114</v>
      </c>
      <c r="AF178" s="174">
        <v>2</v>
      </c>
      <c r="AG178" s="189" t="s">
        <v>71</v>
      </c>
      <c r="AH178" s="160" t="s">
        <v>25</v>
      </c>
      <c r="AI178" s="175">
        <v>45003</v>
      </c>
      <c r="AJ178" s="174"/>
      <c r="AK178" s="174"/>
      <c r="AL178" s="155">
        <v>0</v>
      </c>
      <c r="AM178" s="155">
        <v>0</v>
      </c>
      <c r="AN178" s="155">
        <v>0</v>
      </c>
      <c r="AO178" s="155">
        <v>0</v>
      </c>
      <c r="AP178" s="155">
        <v>0</v>
      </c>
      <c r="AQ178" s="155">
        <v>0</v>
      </c>
      <c r="AR178" s="155">
        <v>0</v>
      </c>
      <c r="AS178" s="155">
        <v>33397230</v>
      </c>
    </row>
    <row r="179" spans="1:46" customFormat="1" ht="15" x14ac:dyDescent="0.25">
      <c r="A179" s="189">
        <v>890102768</v>
      </c>
      <c r="B179" s="174" t="s">
        <v>113</v>
      </c>
      <c r="C179" s="196">
        <v>44910</v>
      </c>
      <c r="D179" s="196">
        <v>41791</v>
      </c>
      <c r="E179" s="196">
        <v>44895</v>
      </c>
      <c r="F179" s="155">
        <v>15661053657.200001</v>
      </c>
      <c r="G179" s="155">
        <v>62177629</v>
      </c>
      <c r="H179" s="155">
        <v>0</v>
      </c>
      <c r="I179" s="155">
        <v>0</v>
      </c>
      <c r="J179" s="155">
        <v>6757946453.9899998</v>
      </c>
      <c r="K179" s="155">
        <v>92311511</v>
      </c>
      <c r="L179" s="155">
        <v>628905921.75</v>
      </c>
      <c r="M179" s="155">
        <v>1124297293.8</v>
      </c>
      <c r="N179" s="155">
        <v>1221067503</v>
      </c>
      <c r="O179" s="155">
        <v>0</v>
      </c>
      <c r="P179" s="155">
        <v>0</v>
      </c>
      <c r="Q179" s="155">
        <v>1553764695</v>
      </c>
      <c r="R179" s="155">
        <v>0</v>
      </c>
      <c r="S179" s="155">
        <v>1677610433</v>
      </c>
      <c r="T179" s="155">
        <v>828696965</v>
      </c>
      <c r="U179" s="155">
        <v>5679485</v>
      </c>
      <c r="V179" s="155">
        <v>503468139.39999998</v>
      </c>
      <c r="W179" s="155">
        <v>1205127627.2600021</v>
      </c>
      <c r="X179" s="155">
        <f t="shared" si="9"/>
        <v>0</v>
      </c>
      <c r="Y179" s="155">
        <v>0</v>
      </c>
      <c r="Z179" s="155">
        <v>432919273</v>
      </c>
      <c r="AA179" s="155">
        <f>+Y179+Z179</f>
        <v>432919273</v>
      </c>
      <c r="AB179" s="155">
        <f>+F179-AA179</f>
        <v>15228134384.200001</v>
      </c>
      <c r="AC179" s="167" t="s">
        <v>55</v>
      </c>
      <c r="AD179" s="197">
        <v>8286</v>
      </c>
      <c r="AE179" s="155" t="s">
        <v>102</v>
      </c>
      <c r="AF179" s="155">
        <v>2</v>
      </c>
      <c r="AG179" s="198" t="s">
        <v>71</v>
      </c>
      <c r="AH179" s="155" t="s">
        <v>25</v>
      </c>
      <c r="AI179" s="199">
        <v>45000</v>
      </c>
      <c r="AJ179" s="198" t="s">
        <v>61</v>
      </c>
      <c r="AK179" s="155"/>
      <c r="AL179" s="155">
        <v>0</v>
      </c>
      <c r="AM179" s="155">
        <v>0</v>
      </c>
      <c r="AN179" s="155">
        <v>0</v>
      </c>
      <c r="AO179" s="155">
        <v>0</v>
      </c>
      <c r="AP179" s="155">
        <v>43643943</v>
      </c>
      <c r="AQ179" s="155">
        <v>972933204</v>
      </c>
      <c r="AR179" s="155">
        <v>1177590805</v>
      </c>
      <c r="AS179" s="155">
        <v>4563778501.9899998</v>
      </c>
      <c r="AT179" s="163"/>
    </row>
    <row r="180" spans="1:46" customFormat="1" ht="15" x14ac:dyDescent="0.25">
      <c r="A180" s="189">
        <v>900718172</v>
      </c>
      <c r="B180" s="174" t="s">
        <v>361</v>
      </c>
      <c r="C180" s="196">
        <v>44914</v>
      </c>
      <c r="D180" s="196">
        <v>42979</v>
      </c>
      <c r="E180" s="196">
        <v>44865</v>
      </c>
      <c r="F180" s="155">
        <v>8680390882.1000004</v>
      </c>
      <c r="G180" s="155">
        <v>8509421.790000001</v>
      </c>
      <c r="H180" s="155">
        <v>0</v>
      </c>
      <c r="I180" s="155">
        <v>0</v>
      </c>
      <c r="J180" s="155">
        <v>1925100777.45</v>
      </c>
      <c r="K180" s="155">
        <v>0</v>
      </c>
      <c r="L180" s="155">
        <v>105128451.95999999</v>
      </c>
      <c r="M180" s="155">
        <v>255244915.03999999</v>
      </c>
      <c r="N180" s="155">
        <v>168936</v>
      </c>
      <c r="O180" s="155">
        <v>0</v>
      </c>
      <c r="P180" s="155">
        <v>0</v>
      </c>
      <c r="Q180" s="155">
        <v>932065168</v>
      </c>
      <c r="R180" s="155">
        <v>0</v>
      </c>
      <c r="S180" s="155">
        <v>1275995656</v>
      </c>
      <c r="T180" s="155">
        <v>2165351286</v>
      </c>
      <c r="U180" s="155">
        <v>0</v>
      </c>
      <c r="V180" s="155">
        <v>196029108</v>
      </c>
      <c r="W180" s="155">
        <v>1816797161.8600006</v>
      </c>
      <c r="X180" s="155">
        <f t="shared" si="9"/>
        <v>0</v>
      </c>
      <c r="Y180" s="155">
        <v>0</v>
      </c>
      <c r="Z180" s="155">
        <v>19997378.199999999</v>
      </c>
      <c r="AA180" s="155">
        <v>19997378.199999999</v>
      </c>
      <c r="AB180" s="155">
        <f t="shared" ref="AB180:AB243" si="12">+F180-AA180</f>
        <v>8660393503.8999996</v>
      </c>
      <c r="AC180" s="167" t="s">
        <v>19</v>
      </c>
      <c r="AD180" s="197">
        <v>8325</v>
      </c>
      <c r="AE180" s="155" t="s">
        <v>102</v>
      </c>
      <c r="AF180" s="155">
        <v>2</v>
      </c>
      <c r="AG180" s="198" t="s">
        <v>71</v>
      </c>
      <c r="AH180" s="155" t="s">
        <v>25</v>
      </c>
      <c r="AI180" s="199">
        <v>45004</v>
      </c>
      <c r="AJ180" s="198" t="s">
        <v>61</v>
      </c>
      <c r="AK180" s="155"/>
      <c r="AL180" s="155">
        <v>0</v>
      </c>
      <c r="AM180" s="155">
        <v>0</v>
      </c>
      <c r="AN180" s="155">
        <v>0</v>
      </c>
      <c r="AO180" s="155">
        <v>0</v>
      </c>
      <c r="AP180" s="155">
        <v>8679362</v>
      </c>
      <c r="AQ180" s="155">
        <v>1046886996</v>
      </c>
      <c r="AR180" s="155">
        <v>119057717</v>
      </c>
      <c r="AS180" s="155">
        <v>750476702.45000005</v>
      </c>
      <c r="AT180" s="163"/>
    </row>
    <row r="181" spans="1:46" customFormat="1" ht="15" x14ac:dyDescent="0.25">
      <c r="A181" s="189">
        <v>890205361</v>
      </c>
      <c r="B181" s="174" t="s">
        <v>362</v>
      </c>
      <c r="C181" s="196">
        <v>44902</v>
      </c>
      <c r="D181" s="196">
        <v>42401</v>
      </c>
      <c r="E181" s="196">
        <v>44895</v>
      </c>
      <c r="F181" s="155">
        <v>7655749340.8000002</v>
      </c>
      <c r="G181" s="155">
        <v>683287</v>
      </c>
      <c r="H181" s="155">
        <v>0</v>
      </c>
      <c r="I181" s="155">
        <v>0</v>
      </c>
      <c r="J181" s="155">
        <v>1998640212.1600001</v>
      </c>
      <c r="K181" s="155">
        <v>0</v>
      </c>
      <c r="L181" s="155">
        <v>426493516.51999998</v>
      </c>
      <c r="M181" s="155">
        <v>453390342.51999998</v>
      </c>
      <c r="N181" s="155">
        <v>2644060</v>
      </c>
      <c r="O181" s="155">
        <v>0</v>
      </c>
      <c r="P181" s="155">
        <v>0</v>
      </c>
      <c r="Q181" s="155">
        <v>1639712418</v>
      </c>
      <c r="R181" s="155">
        <v>0</v>
      </c>
      <c r="S181" s="155">
        <v>2120040760</v>
      </c>
      <c r="T181" s="155">
        <v>645277124</v>
      </c>
      <c r="U181" s="155">
        <v>24495354</v>
      </c>
      <c r="V181" s="155">
        <v>146510963</v>
      </c>
      <c r="W181" s="155">
        <v>197861303.59999943</v>
      </c>
      <c r="X181" s="155">
        <f t="shared" si="9"/>
        <v>0</v>
      </c>
      <c r="Y181" s="155">
        <v>0</v>
      </c>
      <c r="Z181" s="155">
        <v>219747538</v>
      </c>
      <c r="AA181" s="155">
        <v>219747538</v>
      </c>
      <c r="AB181" s="155">
        <f t="shared" si="12"/>
        <v>7436001802.8000002</v>
      </c>
      <c r="AC181" s="167" t="s">
        <v>55</v>
      </c>
      <c r="AD181" s="197">
        <v>8116</v>
      </c>
      <c r="AE181" s="155" t="s">
        <v>102</v>
      </c>
      <c r="AF181" s="155">
        <v>2</v>
      </c>
      <c r="AG181" s="198" t="s">
        <v>71</v>
      </c>
      <c r="AH181" s="155" t="s">
        <v>25</v>
      </c>
      <c r="AI181" s="199">
        <v>44992</v>
      </c>
      <c r="AJ181" s="198" t="s">
        <v>61</v>
      </c>
      <c r="AK181" s="155"/>
      <c r="AL181" s="155">
        <v>0</v>
      </c>
      <c r="AM181" s="155">
        <v>0</v>
      </c>
      <c r="AN181" s="155">
        <v>0</v>
      </c>
      <c r="AO181" s="155">
        <v>0</v>
      </c>
      <c r="AP181" s="155">
        <v>371230172</v>
      </c>
      <c r="AQ181" s="155">
        <v>444309733</v>
      </c>
      <c r="AR181" s="155">
        <v>783629230</v>
      </c>
      <c r="AS181" s="155">
        <v>399471077.15999997</v>
      </c>
      <c r="AT181" s="163"/>
    </row>
    <row r="182" spans="1:46" customFormat="1" ht="15" x14ac:dyDescent="0.25">
      <c r="A182" s="189">
        <v>890212568</v>
      </c>
      <c r="B182" s="174" t="s">
        <v>363</v>
      </c>
      <c r="C182" s="196">
        <v>44910</v>
      </c>
      <c r="D182" s="196">
        <v>41122</v>
      </c>
      <c r="E182" s="196">
        <v>44895</v>
      </c>
      <c r="F182" s="155">
        <v>14263859480</v>
      </c>
      <c r="G182" s="155">
        <v>49820935</v>
      </c>
      <c r="H182" s="155">
        <v>0</v>
      </c>
      <c r="I182" s="155">
        <v>0</v>
      </c>
      <c r="J182" s="155">
        <v>5091448767</v>
      </c>
      <c r="K182" s="155">
        <v>58521232</v>
      </c>
      <c r="L182" s="155">
        <v>177692818.86000001</v>
      </c>
      <c r="M182" s="155">
        <v>516646276</v>
      </c>
      <c r="N182" s="155">
        <v>1702518166</v>
      </c>
      <c r="O182" s="155">
        <v>0</v>
      </c>
      <c r="P182" s="155">
        <v>0</v>
      </c>
      <c r="Q182" s="155">
        <v>714595111</v>
      </c>
      <c r="R182" s="155">
        <v>0</v>
      </c>
      <c r="S182" s="155">
        <v>1234944888</v>
      </c>
      <c r="T182" s="155">
        <v>310893510</v>
      </c>
      <c r="U182" s="155">
        <v>128523489</v>
      </c>
      <c r="V182" s="155">
        <v>75046365</v>
      </c>
      <c r="W182" s="155">
        <v>4203207922.1399994</v>
      </c>
      <c r="X182" s="155">
        <f t="shared" si="9"/>
        <v>0</v>
      </c>
      <c r="Y182" s="155">
        <v>0</v>
      </c>
      <c r="Z182" s="155">
        <v>50459221.670000002</v>
      </c>
      <c r="AA182" s="155">
        <v>50459221.670000002</v>
      </c>
      <c r="AB182" s="155">
        <f t="shared" si="12"/>
        <v>14213400258.33</v>
      </c>
      <c r="AC182" s="167" t="s">
        <v>19</v>
      </c>
      <c r="AD182" s="197">
        <v>8258</v>
      </c>
      <c r="AE182" s="155" t="s">
        <v>102</v>
      </c>
      <c r="AF182" s="155">
        <v>2</v>
      </c>
      <c r="AG182" s="198" t="s">
        <v>71</v>
      </c>
      <c r="AH182" s="155" t="s">
        <v>25</v>
      </c>
      <c r="AI182" s="199">
        <v>45000</v>
      </c>
      <c r="AJ182" s="198" t="s">
        <v>61</v>
      </c>
      <c r="AK182" s="155"/>
      <c r="AL182" s="155">
        <v>0</v>
      </c>
      <c r="AM182" s="155">
        <v>0</v>
      </c>
      <c r="AN182" s="155">
        <v>0</v>
      </c>
      <c r="AO182" s="155">
        <v>0</v>
      </c>
      <c r="AP182" s="155">
        <v>975082</v>
      </c>
      <c r="AQ182" s="155">
        <v>759046268</v>
      </c>
      <c r="AR182" s="155">
        <v>1672595690</v>
      </c>
      <c r="AS182" s="155">
        <v>2658831727</v>
      </c>
      <c r="AT182" s="163"/>
    </row>
    <row r="183" spans="1:46" customFormat="1" ht="15" x14ac:dyDescent="0.25">
      <c r="A183" s="189">
        <v>800254132</v>
      </c>
      <c r="B183" s="174" t="s">
        <v>364</v>
      </c>
      <c r="C183" s="196">
        <v>44921</v>
      </c>
      <c r="D183" s="196">
        <v>42948</v>
      </c>
      <c r="E183" s="196">
        <v>44895</v>
      </c>
      <c r="F183" s="155">
        <v>5389707729.6700001</v>
      </c>
      <c r="G183" s="155">
        <v>18739923.149999999</v>
      </c>
      <c r="H183" s="155">
        <v>0</v>
      </c>
      <c r="I183" s="155">
        <v>0</v>
      </c>
      <c r="J183" s="155">
        <v>3602570771.3199997</v>
      </c>
      <c r="K183" s="155">
        <v>345332</v>
      </c>
      <c r="L183" s="155">
        <v>39936963</v>
      </c>
      <c r="M183" s="155">
        <v>300531004.56</v>
      </c>
      <c r="N183" s="155">
        <v>8243552</v>
      </c>
      <c r="O183" s="155">
        <v>0</v>
      </c>
      <c r="P183" s="155">
        <v>18900</v>
      </c>
      <c r="Q183" s="155">
        <v>234117527</v>
      </c>
      <c r="R183" s="155">
        <v>0</v>
      </c>
      <c r="S183" s="155">
        <v>298081007</v>
      </c>
      <c r="T183" s="155">
        <v>69073504</v>
      </c>
      <c r="U183" s="155">
        <v>891484</v>
      </c>
      <c r="V183" s="155">
        <v>1779791</v>
      </c>
      <c r="W183" s="155">
        <v>815377970.64000034</v>
      </c>
      <c r="X183" s="155">
        <f t="shared" si="9"/>
        <v>0</v>
      </c>
      <c r="Y183" s="155">
        <v>0</v>
      </c>
      <c r="Z183" s="155">
        <v>1086337</v>
      </c>
      <c r="AA183" s="155">
        <v>1086337</v>
      </c>
      <c r="AB183" s="155">
        <f t="shared" si="12"/>
        <v>5388621392.6700001</v>
      </c>
      <c r="AC183" s="167" t="s">
        <v>59</v>
      </c>
      <c r="AD183" s="197">
        <v>8426</v>
      </c>
      <c r="AE183" s="155" t="s">
        <v>102</v>
      </c>
      <c r="AF183" s="155">
        <v>2</v>
      </c>
      <c r="AG183" s="198" t="s">
        <v>71</v>
      </c>
      <c r="AH183" s="155" t="s">
        <v>25</v>
      </c>
      <c r="AI183" s="199">
        <v>45011</v>
      </c>
      <c r="AJ183" s="198" t="s">
        <v>61</v>
      </c>
      <c r="AK183" s="155"/>
      <c r="AL183" s="155">
        <v>0</v>
      </c>
      <c r="AM183" s="155">
        <v>0</v>
      </c>
      <c r="AN183" s="155">
        <v>0</v>
      </c>
      <c r="AO183" s="155">
        <v>0</v>
      </c>
      <c r="AP183" s="155">
        <v>653632091</v>
      </c>
      <c r="AQ183" s="155">
        <v>1322255942</v>
      </c>
      <c r="AR183" s="155">
        <v>1245375550</v>
      </c>
      <c r="AS183" s="155">
        <v>381307188.31999999</v>
      </c>
      <c r="AT183" s="163"/>
    </row>
    <row r="184" spans="1:46" customFormat="1" ht="15" x14ac:dyDescent="0.25">
      <c r="A184" s="189">
        <v>891800570</v>
      </c>
      <c r="B184" s="174" t="s">
        <v>365</v>
      </c>
      <c r="C184" s="196">
        <v>44902</v>
      </c>
      <c r="D184" s="196">
        <v>41426</v>
      </c>
      <c r="E184" s="196">
        <v>44895</v>
      </c>
      <c r="F184" s="155">
        <v>1684712741.99</v>
      </c>
      <c r="G184" s="155">
        <v>499895</v>
      </c>
      <c r="H184" s="155">
        <v>0</v>
      </c>
      <c r="I184" s="155">
        <v>0</v>
      </c>
      <c r="J184" s="155">
        <v>839341668</v>
      </c>
      <c r="K184" s="155">
        <v>0</v>
      </c>
      <c r="L184" s="155">
        <v>97500</v>
      </c>
      <c r="M184" s="155">
        <v>3253686</v>
      </c>
      <c r="N184" s="155">
        <v>31353731</v>
      </c>
      <c r="O184" s="155">
        <v>0</v>
      </c>
      <c r="P184" s="155">
        <v>0</v>
      </c>
      <c r="Q184" s="155">
        <v>168534466</v>
      </c>
      <c r="R184" s="155">
        <v>0</v>
      </c>
      <c r="S184" s="155">
        <v>160924412</v>
      </c>
      <c r="T184" s="155">
        <v>129275531</v>
      </c>
      <c r="U184" s="155">
        <v>4144889</v>
      </c>
      <c r="V184" s="155">
        <v>128291614</v>
      </c>
      <c r="W184" s="155">
        <v>218995349.99000001</v>
      </c>
      <c r="X184" s="155">
        <f t="shared" ref="X184:X247" si="13">+F184-SUM(G184:W184)</f>
        <v>0</v>
      </c>
      <c r="Y184" s="155">
        <v>0</v>
      </c>
      <c r="Z184" s="155">
        <v>2049768</v>
      </c>
      <c r="AA184" s="155">
        <v>2049768</v>
      </c>
      <c r="AB184" s="155">
        <f t="shared" si="12"/>
        <v>1682662973.99</v>
      </c>
      <c r="AC184" s="167" t="s">
        <v>56</v>
      </c>
      <c r="AD184" s="197">
        <v>8091</v>
      </c>
      <c r="AE184" s="155" t="s">
        <v>102</v>
      </c>
      <c r="AF184" s="155">
        <v>2</v>
      </c>
      <c r="AG184" s="198" t="s">
        <v>71</v>
      </c>
      <c r="AH184" s="155" t="s">
        <v>25</v>
      </c>
      <c r="AI184" s="199">
        <v>44992</v>
      </c>
      <c r="AJ184" s="198" t="s">
        <v>61</v>
      </c>
      <c r="AK184" s="155"/>
      <c r="AL184" s="155">
        <v>0</v>
      </c>
      <c r="AM184" s="155">
        <v>0</v>
      </c>
      <c r="AN184" s="155">
        <v>0</v>
      </c>
      <c r="AO184" s="155">
        <v>0</v>
      </c>
      <c r="AP184" s="155">
        <v>172197384</v>
      </c>
      <c r="AQ184" s="155">
        <v>432359245</v>
      </c>
      <c r="AR184" s="155">
        <v>51504323</v>
      </c>
      <c r="AS184" s="155">
        <v>183280716</v>
      </c>
      <c r="AT184" s="163"/>
    </row>
    <row r="185" spans="1:46" customFormat="1" ht="15" x14ac:dyDescent="0.25">
      <c r="A185" s="189">
        <v>800037021</v>
      </c>
      <c r="B185" s="174" t="s">
        <v>366</v>
      </c>
      <c r="C185" s="196">
        <v>44922</v>
      </c>
      <c r="D185" s="196">
        <v>43252</v>
      </c>
      <c r="E185" s="196">
        <v>44895</v>
      </c>
      <c r="F185" s="155">
        <v>1468281226.5</v>
      </c>
      <c r="G185" s="155">
        <v>0</v>
      </c>
      <c r="H185" s="155">
        <v>0</v>
      </c>
      <c r="I185" s="155">
        <v>0</v>
      </c>
      <c r="J185" s="155">
        <v>339791121.50999999</v>
      </c>
      <c r="K185" s="155">
        <v>320</v>
      </c>
      <c r="L185" s="155">
        <v>88443</v>
      </c>
      <c r="M185" s="155">
        <v>459097</v>
      </c>
      <c r="N185" s="155">
        <v>13319123</v>
      </c>
      <c r="O185" s="155">
        <v>0</v>
      </c>
      <c r="P185" s="155">
        <v>0</v>
      </c>
      <c r="Q185" s="155">
        <v>484195558.49000001</v>
      </c>
      <c r="R185" s="155">
        <v>0</v>
      </c>
      <c r="S185" s="155">
        <v>189790591</v>
      </c>
      <c r="T185" s="155">
        <v>14060023</v>
      </c>
      <c r="U185" s="155">
        <v>0</v>
      </c>
      <c r="V185" s="155">
        <v>20862531.98</v>
      </c>
      <c r="W185" s="155">
        <v>405714417.51999998</v>
      </c>
      <c r="X185" s="155">
        <f t="shared" si="13"/>
        <v>0</v>
      </c>
      <c r="Y185" s="155">
        <v>0</v>
      </c>
      <c r="Z185" s="155">
        <v>1646962</v>
      </c>
      <c r="AA185" s="155">
        <v>1646962</v>
      </c>
      <c r="AB185" s="155">
        <f t="shared" si="12"/>
        <v>1466634264.5</v>
      </c>
      <c r="AC185" s="167" t="s">
        <v>56</v>
      </c>
      <c r="AD185" s="197">
        <v>8429</v>
      </c>
      <c r="AE185" s="155" t="s">
        <v>102</v>
      </c>
      <c r="AF185" s="155">
        <v>2</v>
      </c>
      <c r="AG185" s="198" t="s">
        <v>71</v>
      </c>
      <c r="AH185" s="155" t="s">
        <v>25</v>
      </c>
      <c r="AI185" s="199">
        <v>45012</v>
      </c>
      <c r="AJ185" s="198" t="s">
        <v>61</v>
      </c>
      <c r="AK185" s="155"/>
      <c r="AL185" s="155">
        <v>0</v>
      </c>
      <c r="AM185" s="155">
        <v>0</v>
      </c>
      <c r="AN185" s="155">
        <v>0</v>
      </c>
      <c r="AO185" s="155">
        <v>0</v>
      </c>
      <c r="AP185" s="155">
        <v>190502752</v>
      </c>
      <c r="AQ185" s="155">
        <v>52794430.090000004</v>
      </c>
      <c r="AR185" s="155">
        <v>7834576</v>
      </c>
      <c r="AS185" s="155">
        <v>88659363.390000001</v>
      </c>
      <c r="AT185" s="163"/>
    </row>
    <row r="186" spans="1:46" customFormat="1" ht="15" x14ac:dyDescent="0.25">
      <c r="A186" s="189">
        <v>900979320</v>
      </c>
      <c r="B186" s="174" t="s">
        <v>367</v>
      </c>
      <c r="C186" s="196">
        <v>44900</v>
      </c>
      <c r="D186" s="196">
        <v>44075</v>
      </c>
      <c r="E186" s="196">
        <v>44895</v>
      </c>
      <c r="F186" s="155">
        <v>1455004250.27</v>
      </c>
      <c r="G186" s="155">
        <v>614111.27</v>
      </c>
      <c r="H186" s="155">
        <v>0</v>
      </c>
      <c r="I186" s="155">
        <v>0</v>
      </c>
      <c r="J186" s="155">
        <v>442463848.73000002</v>
      </c>
      <c r="K186" s="155">
        <v>0</v>
      </c>
      <c r="L186" s="155">
        <v>9813078</v>
      </c>
      <c r="M186" s="155">
        <v>74075399</v>
      </c>
      <c r="N186" s="155">
        <v>0</v>
      </c>
      <c r="O186" s="155">
        <v>0</v>
      </c>
      <c r="P186" s="155">
        <v>0</v>
      </c>
      <c r="Q186" s="155">
        <v>177108256</v>
      </c>
      <c r="R186" s="155">
        <v>0</v>
      </c>
      <c r="S186" s="155">
        <v>97827885</v>
      </c>
      <c r="T186" s="155">
        <v>129738483</v>
      </c>
      <c r="U186" s="155">
        <v>145387175</v>
      </c>
      <c r="V186" s="155">
        <v>247646342.81999999</v>
      </c>
      <c r="W186" s="155">
        <v>130329671.45000005</v>
      </c>
      <c r="X186" s="155">
        <f t="shared" si="13"/>
        <v>0</v>
      </c>
      <c r="Y186" s="155">
        <v>0</v>
      </c>
      <c r="Z186" s="155">
        <v>0</v>
      </c>
      <c r="AA186" s="155">
        <v>0</v>
      </c>
      <c r="AB186" s="155">
        <f t="shared" si="12"/>
        <v>1455004250.27</v>
      </c>
      <c r="AC186" s="167" t="s">
        <v>41</v>
      </c>
      <c r="AD186" s="197">
        <v>8045</v>
      </c>
      <c r="AE186" s="155" t="s">
        <v>102</v>
      </c>
      <c r="AF186" s="155">
        <v>2</v>
      </c>
      <c r="AG186" s="198" t="s">
        <v>71</v>
      </c>
      <c r="AH186" s="155" t="s">
        <v>25</v>
      </c>
      <c r="AI186" s="199">
        <v>44990</v>
      </c>
      <c r="AJ186" s="198" t="s">
        <v>61</v>
      </c>
      <c r="AK186" s="155"/>
      <c r="AL186" s="155">
        <v>0</v>
      </c>
      <c r="AM186" s="155">
        <v>0</v>
      </c>
      <c r="AN186" s="155">
        <v>0</v>
      </c>
      <c r="AO186" s="155">
        <v>0</v>
      </c>
      <c r="AP186" s="155">
        <v>64451277</v>
      </c>
      <c r="AQ186" s="155">
        <v>100199596</v>
      </c>
      <c r="AR186" s="155">
        <v>144858450</v>
      </c>
      <c r="AS186" s="155">
        <v>132954525.73</v>
      </c>
      <c r="AT186" s="163"/>
    </row>
    <row r="187" spans="1:46" customFormat="1" ht="15" x14ac:dyDescent="0.25">
      <c r="A187" s="189">
        <v>900588182</v>
      </c>
      <c r="B187" s="174" t="s">
        <v>368</v>
      </c>
      <c r="C187" s="196">
        <v>44912</v>
      </c>
      <c r="D187" s="196">
        <v>43586</v>
      </c>
      <c r="E187" s="196">
        <v>44834</v>
      </c>
      <c r="F187" s="155">
        <v>34743294</v>
      </c>
      <c r="G187" s="155">
        <v>4058094</v>
      </c>
      <c r="H187" s="155">
        <v>0</v>
      </c>
      <c r="I187" s="155">
        <v>0</v>
      </c>
      <c r="J187" s="155">
        <v>0</v>
      </c>
      <c r="K187" s="155">
        <v>0</v>
      </c>
      <c r="L187" s="155">
        <v>0</v>
      </c>
      <c r="M187" s="155">
        <v>0</v>
      </c>
      <c r="N187" s="155">
        <v>0</v>
      </c>
      <c r="O187" s="155">
        <v>0</v>
      </c>
      <c r="P187" s="155">
        <v>0</v>
      </c>
      <c r="Q187" s="155">
        <v>0</v>
      </c>
      <c r="R187" s="155">
        <v>0</v>
      </c>
      <c r="S187" s="155">
        <v>6174683</v>
      </c>
      <c r="T187" s="155">
        <v>7307423</v>
      </c>
      <c r="U187" s="155">
        <v>0</v>
      </c>
      <c r="V187" s="155">
        <v>0</v>
      </c>
      <c r="W187" s="155">
        <v>17203094</v>
      </c>
      <c r="X187" s="155">
        <f t="shared" si="13"/>
        <v>0</v>
      </c>
      <c r="Y187" s="155">
        <v>0</v>
      </c>
      <c r="Z187" s="155">
        <v>0</v>
      </c>
      <c r="AA187" s="155">
        <v>0</v>
      </c>
      <c r="AB187" s="155">
        <f t="shared" si="12"/>
        <v>34743294</v>
      </c>
      <c r="AC187" s="167" t="s">
        <v>19</v>
      </c>
      <c r="AD187" s="197">
        <v>8292</v>
      </c>
      <c r="AE187" s="155" t="s">
        <v>102</v>
      </c>
      <c r="AF187" s="155">
        <v>2</v>
      </c>
      <c r="AG187" s="198" t="s">
        <v>71</v>
      </c>
      <c r="AH187" s="155" t="s">
        <v>25</v>
      </c>
      <c r="AI187" s="199">
        <v>44986</v>
      </c>
      <c r="AJ187" s="198" t="s">
        <v>61</v>
      </c>
      <c r="AK187" s="155"/>
      <c r="AL187" s="155">
        <v>0</v>
      </c>
      <c r="AM187" s="155">
        <v>0</v>
      </c>
      <c r="AN187" s="155">
        <v>0</v>
      </c>
      <c r="AO187" s="155">
        <v>0</v>
      </c>
      <c r="AP187" s="155">
        <v>0</v>
      </c>
      <c r="AQ187" s="155">
        <v>0</v>
      </c>
      <c r="AR187" s="155">
        <v>0</v>
      </c>
      <c r="AS187" s="155">
        <v>0</v>
      </c>
      <c r="AT187" s="163"/>
    </row>
    <row r="188" spans="1:46" customFormat="1" ht="15" x14ac:dyDescent="0.25">
      <c r="A188" s="189">
        <v>901146885</v>
      </c>
      <c r="B188" s="174" t="s">
        <v>369</v>
      </c>
      <c r="C188" s="196">
        <v>44923</v>
      </c>
      <c r="D188" s="196">
        <v>43466</v>
      </c>
      <c r="E188" s="196">
        <v>44834</v>
      </c>
      <c r="F188" s="155">
        <v>215038988.81</v>
      </c>
      <c r="G188" s="155">
        <v>0</v>
      </c>
      <c r="H188" s="155">
        <v>0</v>
      </c>
      <c r="I188" s="155">
        <v>0</v>
      </c>
      <c r="J188" s="155">
        <v>983600</v>
      </c>
      <c r="K188" s="155">
        <v>0</v>
      </c>
      <c r="L188" s="155">
        <v>0</v>
      </c>
      <c r="M188" s="155">
        <v>0</v>
      </c>
      <c r="N188" s="155">
        <v>0</v>
      </c>
      <c r="O188" s="155">
        <v>0</v>
      </c>
      <c r="P188" s="155">
        <v>0</v>
      </c>
      <c r="Q188" s="155">
        <v>5930364</v>
      </c>
      <c r="R188" s="155">
        <v>0</v>
      </c>
      <c r="S188" s="155">
        <v>68400</v>
      </c>
      <c r="T188" s="155">
        <v>135507857</v>
      </c>
      <c r="U188" s="155">
        <v>0</v>
      </c>
      <c r="V188" s="155">
        <v>1068036</v>
      </c>
      <c r="W188" s="155">
        <v>71480731.810000002</v>
      </c>
      <c r="X188" s="155">
        <f t="shared" si="13"/>
        <v>0</v>
      </c>
      <c r="Y188" s="155">
        <v>0</v>
      </c>
      <c r="Z188" s="155">
        <v>0</v>
      </c>
      <c r="AA188" s="155">
        <v>0</v>
      </c>
      <c r="AB188" s="155">
        <f t="shared" si="12"/>
        <v>215038988.81</v>
      </c>
      <c r="AC188" s="167" t="s">
        <v>19</v>
      </c>
      <c r="AD188" s="197">
        <v>8454</v>
      </c>
      <c r="AE188" s="155" t="s">
        <v>102</v>
      </c>
      <c r="AF188" s="155">
        <v>2</v>
      </c>
      <c r="AG188" s="198" t="s">
        <v>71</v>
      </c>
      <c r="AH188" s="155" t="s">
        <v>25</v>
      </c>
      <c r="AI188" s="199">
        <v>45008</v>
      </c>
      <c r="AJ188" s="198" t="s">
        <v>61</v>
      </c>
      <c r="AK188" s="155"/>
      <c r="AL188" s="155">
        <v>0</v>
      </c>
      <c r="AM188" s="155">
        <v>0</v>
      </c>
      <c r="AN188" s="155">
        <v>0</v>
      </c>
      <c r="AO188" s="155">
        <v>0</v>
      </c>
      <c r="AP188" s="155">
        <v>983600</v>
      </c>
      <c r="AQ188" s="155">
        <v>0</v>
      </c>
      <c r="AR188" s="155">
        <v>0</v>
      </c>
      <c r="AS188" s="155">
        <v>0</v>
      </c>
      <c r="AT188" s="163"/>
    </row>
    <row r="189" spans="1:46" customFormat="1" ht="15" x14ac:dyDescent="0.25">
      <c r="A189" s="189">
        <v>900004059</v>
      </c>
      <c r="B189" s="174" t="s">
        <v>370</v>
      </c>
      <c r="C189" s="196">
        <v>44899</v>
      </c>
      <c r="D189" s="196">
        <v>41153</v>
      </c>
      <c r="E189" s="196">
        <v>44865</v>
      </c>
      <c r="F189" s="155">
        <v>127287492</v>
      </c>
      <c r="G189" s="155">
        <v>286833</v>
      </c>
      <c r="H189" s="155">
        <v>0</v>
      </c>
      <c r="I189" s="155">
        <v>0</v>
      </c>
      <c r="J189" s="155">
        <v>5984455</v>
      </c>
      <c r="K189" s="155">
        <v>0</v>
      </c>
      <c r="L189" s="155">
        <v>0</v>
      </c>
      <c r="M189" s="155">
        <v>22544</v>
      </c>
      <c r="N189" s="155">
        <v>5945957</v>
      </c>
      <c r="O189" s="155">
        <v>0</v>
      </c>
      <c r="P189" s="155">
        <v>0</v>
      </c>
      <c r="Q189" s="155">
        <v>3649869</v>
      </c>
      <c r="R189" s="155">
        <v>0</v>
      </c>
      <c r="S189" s="155">
        <v>23236509</v>
      </c>
      <c r="T189" s="155">
        <v>36834217</v>
      </c>
      <c r="U189" s="155">
        <v>0</v>
      </c>
      <c r="V189" s="155">
        <v>2343327</v>
      </c>
      <c r="W189" s="155">
        <v>48983781</v>
      </c>
      <c r="X189" s="155">
        <f t="shared" si="13"/>
        <v>0</v>
      </c>
      <c r="Y189" s="155">
        <v>0</v>
      </c>
      <c r="Z189" s="155">
        <v>0</v>
      </c>
      <c r="AA189" s="155">
        <v>0</v>
      </c>
      <c r="AB189" s="155">
        <f t="shared" si="12"/>
        <v>127287492</v>
      </c>
      <c r="AC189" s="167" t="s">
        <v>56</v>
      </c>
      <c r="AD189" s="197">
        <v>8021</v>
      </c>
      <c r="AE189" s="155" t="s">
        <v>102</v>
      </c>
      <c r="AF189" s="155">
        <v>2</v>
      </c>
      <c r="AG189" s="198" t="s">
        <v>71</v>
      </c>
      <c r="AH189" s="155" t="s">
        <v>25</v>
      </c>
      <c r="AI189" s="199">
        <v>44994</v>
      </c>
      <c r="AJ189" s="198" t="s">
        <v>61</v>
      </c>
      <c r="AK189" s="155"/>
      <c r="AL189" s="155">
        <v>0</v>
      </c>
      <c r="AM189" s="155">
        <v>0</v>
      </c>
      <c r="AN189" s="155">
        <v>0</v>
      </c>
      <c r="AO189" s="155">
        <v>0</v>
      </c>
      <c r="AP189" s="155">
        <v>0</v>
      </c>
      <c r="AQ189" s="155">
        <v>5891855</v>
      </c>
      <c r="AR189" s="155">
        <v>0</v>
      </c>
      <c r="AS189" s="155">
        <v>92600</v>
      </c>
      <c r="AT189" s="163"/>
    </row>
    <row r="190" spans="1:46" customFormat="1" ht="15" x14ac:dyDescent="0.25">
      <c r="A190" s="189">
        <v>900066797</v>
      </c>
      <c r="B190" s="174" t="s">
        <v>371</v>
      </c>
      <c r="C190" s="196">
        <v>44925</v>
      </c>
      <c r="D190" s="196">
        <v>42217</v>
      </c>
      <c r="E190" s="196">
        <v>44895</v>
      </c>
      <c r="F190" s="155">
        <v>105554789</v>
      </c>
      <c r="G190" s="155">
        <v>0</v>
      </c>
      <c r="H190" s="155">
        <v>0</v>
      </c>
      <c r="I190" s="155">
        <v>0</v>
      </c>
      <c r="J190" s="155">
        <v>40073622</v>
      </c>
      <c r="K190" s="155">
        <v>0</v>
      </c>
      <c r="L190" s="155">
        <v>0</v>
      </c>
      <c r="M190" s="155">
        <v>0</v>
      </c>
      <c r="N190" s="155">
        <v>0</v>
      </c>
      <c r="O190" s="155">
        <v>0</v>
      </c>
      <c r="P190" s="155">
        <v>0</v>
      </c>
      <c r="Q190" s="155">
        <v>60000</v>
      </c>
      <c r="R190" s="155">
        <v>0</v>
      </c>
      <c r="S190" s="155">
        <v>16450706</v>
      </c>
      <c r="T190" s="155">
        <v>19620789</v>
      </c>
      <c r="U190" s="155">
        <v>0</v>
      </c>
      <c r="V190" s="155">
        <v>1780678</v>
      </c>
      <c r="W190" s="155">
        <v>27568994</v>
      </c>
      <c r="X190" s="155">
        <f t="shared" si="13"/>
        <v>0</v>
      </c>
      <c r="Y190" s="155">
        <v>0</v>
      </c>
      <c r="Z190" s="155">
        <v>0</v>
      </c>
      <c r="AA190" s="155">
        <v>0</v>
      </c>
      <c r="AB190" s="155">
        <f t="shared" si="12"/>
        <v>105554789</v>
      </c>
      <c r="AC190" s="167" t="s">
        <v>19</v>
      </c>
      <c r="AD190" s="197">
        <v>8471</v>
      </c>
      <c r="AE190" s="155" t="s">
        <v>102</v>
      </c>
      <c r="AF190" s="155">
        <v>2</v>
      </c>
      <c r="AG190" s="198" t="s">
        <v>71</v>
      </c>
      <c r="AH190" s="155" t="s">
        <v>25</v>
      </c>
      <c r="AI190" s="199">
        <v>44994</v>
      </c>
      <c r="AJ190" s="198" t="s">
        <v>61</v>
      </c>
      <c r="AK190" s="155"/>
      <c r="AL190" s="155">
        <v>0</v>
      </c>
      <c r="AM190" s="155">
        <v>0</v>
      </c>
      <c r="AN190" s="155">
        <v>0</v>
      </c>
      <c r="AO190" s="155">
        <v>0</v>
      </c>
      <c r="AP190" s="155">
        <v>21438009</v>
      </c>
      <c r="AQ190" s="155">
        <v>18635613</v>
      </c>
      <c r="AR190" s="155">
        <v>0</v>
      </c>
      <c r="AS190" s="155">
        <v>0</v>
      </c>
      <c r="AT190" s="163"/>
    </row>
    <row r="191" spans="1:46" customFormat="1" ht="15" x14ac:dyDescent="0.25">
      <c r="A191" s="189">
        <v>826000261</v>
      </c>
      <c r="B191" s="174" t="s">
        <v>372</v>
      </c>
      <c r="C191" s="196">
        <v>44912</v>
      </c>
      <c r="D191" s="196">
        <v>43770</v>
      </c>
      <c r="E191" s="196">
        <v>44895</v>
      </c>
      <c r="F191" s="155">
        <v>809935961.07000005</v>
      </c>
      <c r="G191" s="155">
        <v>5809013.3561000004</v>
      </c>
      <c r="H191" s="155">
        <v>0</v>
      </c>
      <c r="I191" s="155">
        <v>0</v>
      </c>
      <c r="J191" s="155">
        <v>322871021.18000001</v>
      </c>
      <c r="K191" s="155">
        <v>0</v>
      </c>
      <c r="L191" s="155">
        <v>6835019</v>
      </c>
      <c r="M191" s="155">
        <v>39565324</v>
      </c>
      <c r="N191" s="155">
        <v>0</v>
      </c>
      <c r="O191" s="155">
        <v>0</v>
      </c>
      <c r="P191" s="155">
        <v>0</v>
      </c>
      <c r="Q191" s="155">
        <v>78685340</v>
      </c>
      <c r="R191" s="155">
        <v>0</v>
      </c>
      <c r="S191" s="155">
        <v>41400</v>
      </c>
      <c r="T191" s="155">
        <v>13641600</v>
      </c>
      <c r="U191" s="155">
        <v>40400</v>
      </c>
      <c r="V191" s="155">
        <v>46118928</v>
      </c>
      <c r="W191" s="155">
        <v>296327915.53390002</v>
      </c>
      <c r="X191" s="155">
        <f t="shared" si="13"/>
        <v>0</v>
      </c>
      <c r="Y191" s="155">
        <v>0</v>
      </c>
      <c r="Z191" s="155">
        <v>26620</v>
      </c>
      <c r="AA191" s="155">
        <v>26620</v>
      </c>
      <c r="AB191" s="155">
        <f t="shared" si="12"/>
        <v>809909341.07000005</v>
      </c>
      <c r="AC191" s="167" t="s">
        <v>41</v>
      </c>
      <c r="AD191" s="197">
        <v>8294</v>
      </c>
      <c r="AE191" s="155" t="s">
        <v>102</v>
      </c>
      <c r="AF191" s="155">
        <v>2</v>
      </c>
      <c r="AG191" s="198" t="s">
        <v>71</v>
      </c>
      <c r="AH191" s="155" t="s">
        <v>25</v>
      </c>
      <c r="AI191" s="199">
        <v>44986</v>
      </c>
      <c r="AJ191" s="198" t="s">
        <v>61</v>
      </c>
      <c r="AK191" s="155"/>
      <c r="AL191" s="155">
        <v>0</v>
      </c>
      <c r="AM191" s="155">
        <v>0</v>
      </c>
      <c r="AN191" s="155">
        <v>0</v>
      </c>
      <c r="AO191" s="155">
        <v>0</v>
      </c>
      <c r="AP191" s="155">
        <v>5041581</v>
      </c>
      <c r="AQ191" s="155">
        <v>75801560</v>
      </c>
      <c r="AR191" s="155">
        <v>133692274</v>
      </c>
      <c r="AS191" s="155">
        <v>108335606.18000001</v>
      </c>
      <c r="AT191" s="163"/>
    </row>
    <row r="192" spans="1:46" customFormat="1" ht="15" x14ac:dyDescent="0.25">
      <c r="A192" s="189">
        <v>900848340</v>
      </c>
      <c r="B192" s="174" t="s">
        <v>373</v>
      </c>
      <c r="C192" s="196">
        <v>44900</v>
      </c>
      <c r="D192" s="196">
        <v>42767</v>
      </c>
      <c r="E192" s="196">
        <v>44895</v>
      </c>
      <c r="F192" s="155">
        <v>196760103</v>
      </c>
      <c r="G192" s="155">
        <v>23470</v>
      </c>
      <c r="H192" s="155">
        <v>0</v>
      </c>
      <c r="I192" s="155">
        <v>0</v>
      </c>
      <c r="J192" s="155">
        <v>69579881.460000008</v>
      </c>
      <c r="K192" s="155">
        <v>0</v>
      </c>
      <c r="L192" s="155">
        <v>0</v>
      </c>
      <c r="M192" s="155">
        <v>488386</v>
      </c>
      <c r="N192" s="155">
        <v>450299</v>
      </c>
      <c r="O192" s="155">
        <v>0</v>
      </c>
      <c r="P192" s="155">
        <v>0</v>
      </c>
      <c r="Q192" s="155">
        <v>33350793</v>
      </c>
      <c r="R192" s="155">
        <v>0</v>
      </c>
      <c r="S192" s="155">
        <v>26457538</v>
      </c>
      <c r="T192" s="155">
        <v>33239567.289999999</v>
      </c>
      <c r="U192" s="155">
        <v>1083287</v>
      </c>
      <c r="V192" s="155">
        <v>12721393</v>
      </c>
      <c r="W192" s="155">
        <v>19365488.25</v>
      </c>
      <c r="X192" s="155">
        <f t="shared" si="13"/>
        <v>0</v>
      </c>
      <c r="Y192" s="155">
        <v>0</v>
      </c>
      <c r="Z192" s="155">
        <v>0</v>
      </c>
      <c r="AA192" s="155">
        <v>0</v>
      </c>
      <c r="AB192" s="155">
        <f t="shared" si="12"/>
        <v>196760103</v>
      </c>
      <c r="AC192" s="167" t="s">
        <v>41</v>
      </c>
      <c r="AD192" s="197">
        <v>8051</v>
      </c>
      <c r="AE192" s="155" t="s">
        <v>102</v>
      </c>
      <c r="AF192" s="155">
        <v>2</v>
      </c>
      <c r="AG192" s="198" t="s">
        <v>71</v>
      </c>
      <c r="AH192" s="155" t="s">
        <v>25</v>
      </c>
      <c r="AI192" s="199">
        <v>44991</v>
      </c>
      <c r="AJ192" s="198" t="s">
        <v>61</v>
      </c>
      <c r="AK192" s="155"/>
      <c r="AL192" s="155">
        <v>0</v>
      </c>
      <c r="AM192" s="155">
        <v>0</v>
      </c>
      <c r="AN192" s="155">
        <v>0</v>
      </c>
      <c r="AO192" s="155">
        <v>0</v>
      </c>
      <c r="AP192" s="155">
        <v>4827976</v>
      </c>
      <c r="AQ192" s="155">
        <v>18168010</v>
      </c>
      <c r="AR192" s="155">
        <v>46424866</v>
      </c>
      <c r="AS192" s="155">
        <v>159029.46</v>
      </c>
      <c r="AT192" s="163"/>
    </row>
    <row r="193" spans="1:46" customFormat="1" ht="15" x14ac:dyDescent="0.25">
      <c r="A193" s="189">
        <v>832008321</v>
      </c>
      <c r="B193" s="174" t="s">
        <v>374</v>
      </c>
      <c r="C193" s="196">
        <v>44906</v>
      </c>
      <c r="D193" s="196">
        <v>43739</v>
      </c>
      <c r="E193" s="196">
        <v>44895</v>
      </c>
      <c r="F193" s="155">
        <v>120229939.84999999</v>
      </c>
      <c r="G193" s="155">
        <v>0</v>
      </c>
      <c r="H193" s="155">
        <v>0</v>
      </c>
      <c r="I193" s="155">
        <v>0</v>
      </c>
      <c r="J193" s="155">
        <v>44516293.560000002</v>
      </c>
      <c r="K193" s="155">
        <v>0</v>
      </c>
      <c r="L193" s="155">
        <v>0</v>
      </c>
      <c r="M193" s="155">
        <v>0</v>
      </c>
      <c r="N193" s="155">
        <v>80832</v>
      </c>
      <c r="O193" s="155">
        <v>0</v>
      </c>
      <c r="P193" s="155">
        <v>0</v>
      </c>
      <c r="Q193" s="155">
        <v>51787093.950000003</v>
      </c>
      <c r="R193" s="155">
        <v>0</v>
      </c>
      <c r="S193" s="155">
        <v>11052061</v>
      </c>
      <c r="T193" s="155">
        <v>8347022</v>
      </c>
      <c r="U193" s="155">
        <v>276100</v>
      </c>
      <c r="V193" s="155">
        <v>255365.24</v>
      </c>
      <c r="W193" s="155">
        <v>3915172.099999994</v>
      </c>
      <c r="X193" s="155">
        <f t="shared" si="13"/>
        <v>0</v>
      </c>
      <c r="Y193" s="155">
        <v>0</v>
      </c>
      <c r="Z193" s="155">
        <v>0</v>
      </c>
      <c r="AA193" s="155">
        <v>0</v>
      </c>
      <c r="AB193" s="155">
        <f t="shared" si="12"/>
        <v>120229939.84999999</v>
      </c>
      <c r="AC193" s="167" t="s">
        <v>56</v>
      </c>
      <c r="AD193" s="197">
        <v>8146</v>
      </c>
      <c r="AE193" s="155" t="s">
        <v>102</v>
      </c>
      <c r="AF193" s="155">
        <v>2</v>
      </c>
      <c r="AG193" s="198" t="s">
        <v>71</v>
      </c>
      <c r="AH193" s="155" t="s">
        <v>25</v>
      </c>
      <c r="AI193" s="199">
        <v>44997</v>
      </c>
      <c r="AJ193" s="198" t="s">
        <v>61</v>
      </c>
      <c r="AK193" s="155"/>
      <c r="AL193" s="155">
        <v>0</v>
      </c>
      <c r="AM193" s="155">
        <v>0</v>
      </c>
      <c r="AN193" s="155">
        <v>0</v>
      </c>
      <c r="AO193" s="155">
        <v>0</v>
      </c>
      <c r="AP193" s="155">
        <v>26771258</v>
      </c>
      <c r="AQ193" s="155">
        <v>10267889</v>
      </c>
      <c r="AR193" s="155">
        <v>2582673</v>
      </c>
      <c r="AS193" s="155">
        <v>4894473.5</v>
      </c>
      <c r="AT193" s="163"/>
    </row>
    <row r="194" spans="1:46" customFormat="1" ht="15" x14ac:dyDescent="0.25">
      <c r="A194" s="189">
        <v>900454994</v>
      </c>
      <c r="B194" s="174" t="s">
        <v>162</v>
      </c>
      <c r="C194" s="196">
        <v>44901</v>
      </c>
      <c r="D194" s="196">
        <v>44197</v>
      </c>
      <c r="E194" s="196">
        <v>44895</v>
      </c>
      <c r="F194" s="155">
        <v>212151379</v>
      </c>
      <c r="G194" s="155">
        <v>0</v>
      </c>
      <c r="H194" s="155">
        <v>0</v>
      </c>
      <c r="I194" s="155">
        <v>0</v>
      </c>
      <c r="J194" s="155">
        <v>166689397</v>
      </c>
      <c r="K194" s="155">
        <v>0</v>
      </c>
      <c r="L194" s="155">
        <v>3332160</v>
      </c>
      <c r="M194" s="155">
        <v>3609840</v>
      </c>
      <c r="N194" s="155">
        <v>3555564</v>
      </c>
      <c r="O194" s="155">
        <v>0</v>
      </c>
      <c r="P194" s="155">
        <v>0</v>
      </c>
      <c r="Q194" s="155">
        <v>0</v>
      </c>
      <c r="R194" s="155">
        <v>0</v>
      </c>
      <c r="S194" s="155">
        <v>13180603</v>
      </c>
      <c r="T194" s="155">
        <v>20000</v>
      </c>
      <c r="U194" s="155">
        <v>0</v>
      </c>
      <c r="V194" s="155">
        <v>522500</v>
      </c>
      <c r="W194" s="155">
        <v>21241315</v>
      </c>
      <c r="X194" s="155">
        <f t="shared" si="13"/>
        <v>0</v>
      </c>
      <c r="Y194" s="155">
        <v>0</v>
      </c>
      <c r="Z194" s="155">
        <v>0</v>
      </c>
      <c r="AA194" s="155">
        <v>0</v>
      </c>
      <c r="AB194" s="155">
        <f t="shared" si="12"/>
        <v>212151379</v>
      </c>
      <c r="AC194" s="167" t="s">
        <v>19</v>
      </c>
      <c r="AD194" s="197">
        <v>8071</v>
      </c>
      <c r="AE194" s="155" t="s">
        <v>102</v>
      </c>
      <c r="AF194" s="155">
        <v>2</v>
      </c>
      <c r="AG194" s="198" t="s">
        <v>71</v>
      </c>
      <c r="AH194" s="155" t="s">
        <v>25</v>
      </c>
      <c r="AI194" s="199">
        <v>44991</v>
      </c>
      <c r="AJ194" s="198" t="s">
        <v>61</v>
      </c>
      <c r="AK194" s="155"/>
      <c r="AL194" s="155">
        <v>0</v>
      </c>
      <c r="AM194" s="155">
        <v>0</v>
      </c>
      <c r="AN194" s="155">
        <v>0</v>
      </c>
      <c r="AO194" s="155">
        <v>0</v>
      </c>
      <c r="AP194" s="155">
        <v>63214888</v>
      </c>
      <c r="AQ194" s="155">
        <v>51254202</v>
      </c>
      <c r="AR194" s="155">
        <v>51628490</v>
      </c>
      <c r="AS194" s="155">
        <v>591816.79</v>
      </c>
      <c r="AT194" s="163"/>
    </row>
    <row r="195" spans="1:46" customFormat="1" ht="15" x14ac:dyDescent="0.25">
      <c r="A195" s="189">
        <v>860023999</v>
      </c>
      <c r="B195" s="174" t="s">
        <v>375</v>
      </c>
      <c r="C195" s="196">
        <v>44914</v>
      </c>
      <c r="D195" s="196">
        <v>43678</v>
      </c>
      <c r="E195" s="196">
        <v>44895</v>
      </c>
      <c r="F195" s="155">
        <v>38244717.039999999</v>
      </c>
      <c r="G195" s="155">
        <v>48528</v>
      </c>
      <c r="H195" s="155">
        <v>0</v>
      </c>
      <c r="I195" s="155">
        <v>0</v>
      </c>
      <c r="J195" s="155">
        <v>1948300</v>
      </c>
      <c r="K195" s="155">
        <v>0</v>
      </c>
      <c r="L195" s="155">
        <v>0</v>
      </c>
      <c r="M195" s="155">
        <v>0</v>
      </c>
      <c r="N195" s="155">
        <v>0</v>
      </c>
      <c r="O195" s="155">
        <v>0</v>
      </c>
      <c r="P195" s="155">
        <v>0</v>
      </c>
      <c r="Q195" s="155">
        <v>314700</v>
      </c>
      <c r="R195" s="155">
        <v>0</v>
      </c>
      <c r="S195" s="155">
        <v>8512638</v>
      </c>
      <c r="T195" s="155">
        <v>19725086</v>
      </c>
      <c r="U195" s="155">
        <v>0</v>
      </c>
      <c r="V195" s="155">
        <v>1748540</v>
      </c>
      <c r="W195" s="155">
        <v>5946925.0399999991</v>
      </c>
      <c r="X195" s="155">
        <f t="shared" si="13"/>
        <v>0</v>
      </c>
      <c r="Y195" s="155">
        <v>0</v>
      </c>
      <c r="Z195" s="155">
        <v>0</v>
      </c>
      <c r="AA195" s="155">
        <v>0</v>
      </c>
      <c r="AB195" s="155">
        <f t="shared" si="12"/>
        <v>38244717.039999999</v>
      </c>
      <c r="AC195" s="167" t="s">
        <v>56</v>
      </c>
      <c r="AD195" s="197">
        <v>8334</v>
      </c>
      <c r="AE195" s="155" t="s">
        <v>102</v>
      </c>
      <c r="AF195" s="155">
        <v>2</v>
      </c>
      <c r="AG195" s="198" t="s">
        <v>71</v>
      </c>
      <c r="AH195" s="155" t="s">
        <v>25</v>
      </c>
      <c r="AI195" s="199">
        <v>45004</v>
      </c>
      <c r="AJ195" s="198" t="s">
        <v>61</v>
      </c>
      <c r="AK195" s="155"/>
      <c r="AL195" s="155">
        <v>0</v>
      </c>
      <c r="AM195" s="155">
        <v>0</v>
      </c>
      <c r="AN195" s="155">
        <v>0</v>
      </c>
      <c r="AO195" s="155">
        <v>0</v>
      </c>
      <c r="AP195" s="155">
        <v>1948300</v>
      </c>
      <c r="AQ195" s="155">
        <v>0</v>
      </c>
      <c r="AR195" s="155">
        <v>0</v>
      </c>
      <c r="AS195" s="155">
        <v>0</v>
      </c>
      <c r="AT195" s="163"/>
    </row>
    <row r="196" spans="1:46" customFormat="1" ht="15" x14ac:dyDescent="0.25">
      <c r="A196" s="189">
        <v>900211477</v>
      </c>
      <c r="B196" s="174" t="s">
        <v>376</v>
      </c>
      <c r="C196" s="196">
        <v>44924</v>
      </c>
      <c r="D196" s="196">
        <v>43221</v>
      </c>
      <c r="E196" s="196">
        <v>44895</v>
      </c>
      <c r="F196" s="155">
        <v>31218795</v>
      </c>
      <c r="G196" s="155">
        <v>0</v>
      </c>
      <c r="H196" s="155">
        <v>0</v>
      </c>
      <c r="I196" s="155">
        <v>0</v>
      </c>
      <c r="J196" s="155">
        <v>3286249</v>
      </c>
      <c r="K196" s="155">
        <v>0</v>
      </c>
      <c r="L196" s="155">
        <v>0</v>
      </c>
      <c r="M196" s="155">
        <v>0</v>
      </c>
      <c r="N196" s="155">
        <v>199423</v>
      </c>
      <c r="O196" s="155">
        <v>0</v>
      </c>
      <c r="P196" s="155">
        <v>0</v>
      </c>
      <c r="Q196" s="155">
        <v>1419635</v>
      </c>
      <c r="R196" s="155">
        <v>0</v>
      </c>
      <c r="S196" s="155">
        <v>7940074</v>
      </c>
      <c r="T196" s="155">
        <v>2029915</v>
      </c>
      <c r="U196" s="155">
        <v>0</v>
      </c>
      <c r="V196" s="155">
        <v>12284149</v>
      </c>
      <c r="W196" s="155">
        <v>4059350</v>
      </c>
      <c r="X196" s="155">
        <f t="shared" si="13"/>
        <v>0</v>
      </c>
      <c r="Y196" s="155">
        <v>0</v>
      </c>
      <c r="Z196" s="155">
        <v>0</v>
      </c>
      <c r="AA196" s="155">
        <v>0</v>
      </c>
      <c r="AB196" s="155">
        <f t="shared" si="12"/>
        <v>31218795</v>
      </c>
      <c r="AC196" s="167" t="s">
        <v>19</v>
      </c>
      <c r="AD196" s="197">
        <v>8464</v>
      </c>
      <c r="AE196" s="155" t="s">
        <v>102</v>
      </c>
      <c r="AF196" s="155">
        <v>2</v>
      </c>
      <c r="AG196" s="198" t="s">
        <v>71</v>
      </c>
      <c r="AH196" s="155" t="s">
        <v>25</v>
      </c>
      <c r="AI196" s="199">
        <v>45014</v>
      </c>
      <c r="AJ196" s="198" t="s">
        <v>61</v>
      </c>
      <c r="AK196" s="155"/>
      <c r="AL196" s="155">
        <v>0</v>
      </c>
      <c r="AM196" s="155">
        <v>0</v>
      </c>
      <c r="AN196" s="155">
        <v>0</v>
      </c>
      <c r="AO196" s="155">
        <v>0</v>
      </c>
      <c r="AP196" s="155">
        <v>3119741</v>
      </c>
      <c r="AQ196" s="155">
        <v>0</v>
      </c>
      <c r="AR196" s="155">
        <v>166508</v>
      </c>
      <c r="AS196" s="155">
        <v>0</v>
      </c>
      <c r="AT196" s="163"/>
    </row>
    <row r="197" spans="1:46" customFormat="1" ht="15" x14ac:dyDescent="0.25">
      <c r="A197" s="189">
        <v>891501676</v>
      </c>
      <c r="B197" s="174" t="s">
        <v>377</v>
      </c>
      <c r="C197" s="196">
        <v>44912</v>
      </c>
      <c r="D197" s="196">
        <v>43800</v>
      </c>
      <c r="E197" s="196">
        <v>44895</v>
      </c>
      <c r="F197" s="155">
        <v>138522391.72999999</v>
      </c>
      <c r="G197" s="155">
        <v>0</v>
      </c>
      <c r="H197" s="155">
        <v>0</v>
      </c>
      <c r="I197" s="155">
        <v>0</v>
      </c>
      <c r="J197" s="155">
        <v>85733265</v>
      </c>
      <c r="K197" s="155">
        <v>0</v>
      </c>
      <c r="L197" s="155">
        <v>0</v>
      </c>
      <c r="M197" s="155">
        <v>2523372</v>
      </c>
      <c r="N197" s="155">
        <v>623824</v>
      </c>
      <c r="O197" s="155">
        <v>0</v>
      </c>
      <c r="P197" s="155">
        <v>0</v>
      </c>
      <c r="Q197" s="155">
        <v>12709204</v>
      </c>
      <c r="R197" s="155">
        <v>0</v>
      </c>
      <c r="S197" s="155">
        <v>27930140</v>
      </c>
      <c r="T197" s="155">
        <v>2250041</v>
      </c>
      <c r="U197" s="155">
        <v>0</v>
      </c>
      <c r="V197" s="155">
        <v>3783490</v>
      </c>
      <c r="W197" s="155">
        <v>2969055.7299999893</v>
      </c>
      <c r="X197" s="155">
        <f t="shared" si="13"/>
        <v>0</v>
      </c>
      <c r="Y197" s="155">
        <v>0</v>
      </c>
      <c r="Z197" s="155">
        <v>0</v>
      </c>
      <c r="AA197" s="155">
        <v>0</v>
      </c>
      <c r="AB197" s="155">
        <f t="shared" si="12"/>
        <v>138522391.72999999</v>
      </c>
      <c r="AC197" s="167" t="s">
        <v>56</v>
      </c>
      <c r="AD197" s="197">
        <v>8297</v>
      </c>
      <c r="AE197" s="155" t="s">
        <v>102</v>
      </c>
      <c r="AF197" s="155">
        <v>2</v>
      </c>
      <c r="AG197" s="198" t="s">
        <v>71</v>
      </c>
      <c r="AH197" s="155" t="s">
        <v>25</v>
      </c>
      <c r="AI197" s="199">
        <v>45002</v>
      </c>
      <c r="AJ197" s="198" t="s">
        <v>61</v>
      </c>
      <c r="AK197" s="155"/>
      <c r="AL197" s="155">
        <v>0</v>
      </c>
      <c r="AM197" s="155">
        <v>0</v>
      </c>
      <c r="AN197" s="155">
        <v>0</v>
      </c>
      <c r="AO197" s="155">
        <v>0</v>
      </c>
      <c r="AP197" s="155">
        <v>70622724</v>
      </c>
      <c r="AQ197" s="155">
        <v>15110541</v>
      </c>
      <c r="AR197" s="155">
        <v>0</v>
      </c>
      <c r="AS197" s="155">
        <v>0</v>
      </c>
      <c r="AT197" s="163"/>
    </row>
    <row r="198" spans="1:46" customFormat="1" ht="15" x14ac:dyDescent="0.25">
      <c r="A198" s="189">
        <v>900109866</v>
      </c>
      <c r="B198" s="174" t="s">
        <v>378</v>
      </c>
      <c r="C198" s="196">
        <v>44901</v>
      </c>
      <c r="D198" s="196">
        <v>44228</v>
      </c>
      <c r="E198" s="196">
        <v>44895</v>
      </c>
      <c r="F198" s="155">
        <v>463415053.27999997</v>
      </c>
      <c r="G198" s="155">
        <v>16319557.34</v>
      </c>
      <c r="H198" s="155">
        <v>0</v>
      </c>
      <c r="I198" s="155">
        <v>0</v>
      </c>
      <c r="J198" s="155">
        <v>383495733.30000001</v>
      </c>
      <c r="K198" s="155">
        <v>0</v>
      </c>
      <c r="L198" s="155">
        <v>0</v>
      </c>
      <c r="M198" s="155">
        <v>193040</v>
      </c>
      <c r="N198" s="155">
        <v>0</v>
      </c>
      <c r="O198" s="155">
        <v>0</v>
      </c>
      <c r="P198" s="155">
        <v>0</v>
      </c>
      <c r="Q198" s="155">
        <v>1431760</v>
      </c>
      <c r="R198" s="155">
        <v>0</v>
      </c>
      <c r="S198" s="155">
        <v>0</v>
      </c>
      <c r="T198" s="155">
        <v>2583745</v>
      </c>
      <c r="U198" s="155">
        <v>313303</v>
      </c>
      <c r="V198" s="155">
        <v>56284390</v>
      </c>
      <c r="W198" s="155">
        <v>2793524.6399999857</v>
      </c>
      <c r="X198" s="155">
        <f t="shared" si="13"/>
        <v>0</v>
      </c>
      <c r="Y198" s="155">
        <v>0</v>
      </c>
      <c r="Z198" s="155">
        <v>0</v>
      </c>
      <c r="AA198" s="155">
        <v>0</v>
      </c>
      <c r="AB198" s="155">
        <f t="shared" si="12"/>
        <v>463415053.27999997</v>
      </c>
      <c r="AC198" s="167" t="s">
        <v>19</v>
      </c>
      <c r="AD198" s="197">
        <v>8075</v>
      </c>
      <c r="AE198" s="155" t="s">
        <v>102</v>
      </c>
      <c r="AF198" s="155">
        <v>2</v>
      </c>
      <c r="AG198" s="198" t="s">
        <v>71</v>
      </c>
      <c r="AH198" s="155" t="s">
        <v>25</v>
      </c>
      <c r="AI198" s="199">
        <v>44991</v>
      </c>
      <c r="AJ198" s="198" t="s">
        <v>61</v>
      </c>
      <c r="AK198" s="155"/>
      <c r="AL198" s="155">
        <v>0</v>
      </c>
      <c r="AM198" s="155">
        <v>0</v>
      </c>
      <c r="AN198" s="155">
        <v>0</v>
      </c>
      <c r="AO198" s="155">
        <v>0</v>
      </c>
      <c r="AP198" s="155">
        <v>187582090</v>
      </c>
      <c r="AQ198" s="155">
        <v>31961286</v>
      </c>
      <c r="AR198" s="155">
        <v>92015645</v>
      </c>
      <c r="AS198" s="155">
        <v>71936712.299999997</v>
      </c>
      <c r="AT198" s="163"/>
    </row>
    <row r="199" spans="1:46" s="200" customFormat="1" ht="15" x14ac:dyDescent="0.25">
      <c r="A199" s="189">
        <v>900823956</v>
      </c>
      <c r="B199" s="174" t="s">
        <v>379</v>
      </c>
      <c r="C199" s="196">
        <v>44925</v>
      </c>
      <c r="D199" s="196">
        <v>43709</v>
      </c>
      <c r="E199" s="196">
        <v>44895</v>
      </c>
      <c r="F199" s="155">
        <v>460322486</v>
      </c>
      <c r="G199" s="155">
        <v>0</v>
      </c>
      <c r="H199" s="155">
        <v>0</v>
      </c>
      <c r="I199" s="155">
        <v>0</v>
      </c>
      <c r="J199" s="155">
        <v>141219140</v>
      </c>
      <c r="K199" s="155">
        <v>0</v>
      </c>
      <c r="L199" s="155">
        <v>199771</v>
      </c>
      <c r="M199" s="155">
        <v>0</v>
      </c>
      <c r="N199" s="155">
        <v>0</v>
      </c>
      <c r="O199" s="155">
        <v>0</v>
      </c>
      <c r="P199" s="155">
        <v>0</v>
      </c>
      <c r="Q199" s="155">
        <v>810656</v>
      </c>
      <c r="R199" s="155">
        <v>0</v>
      </c>
      <c r="S199" s="155">
        <v>51600202</v>
      </c>
      <c r="T199" s="155">
        <v>60193223</v>
      </c>
      <c r="U199" s="155">
        <v>0</v>
      </c>
      <c r="V199" s="155">
        <v>22833628</v>
      </c>
      <c r="W199" s="155">
        <v>183465866</v>
      </c>
      <c r="X199" s="155">
        <f t="shared" si="13"/>
        <v>0</v>
      </c>
      <c r="Y199" s="155">
        <v>0</v>
      </c>
      <c r="Z199" s="155">
        <v>0</v>
      </c>
      <c r="AA199" s="155">
        <v>0</v>
      </c>
      <c r="AB199" s="155">
        <f t="shared" si="12"/>
        <v>460322486</v>
      </c>
      <c r="AC199" s="167" t="s">
        <v>19</v>
      </c>
      <c r="AD199" s="197">
        <v>8474</v>
      </c>
      <c r="AE199" s="155" t="s">
        <v>102</v>
      </c>
      <c r="AF199" s="155">
        <v>2</v>
      </c>
      <c r="AG199" s="198" t="s">
        <v>71</v>
      </c>
      <c r="AH199" s="155" t="s">
        <v>25</v>
      </c>
      <c r="AI199" s="199">
        <v>44994</v>
      </c>
      <c r="AJ199" s="198" t="s">
        <v>61</v>
      </c>
      <c r="AK199" s="155"/>
      <c r="AL199" s="155">
        <v>0</v>
      </c>
      <c r="AM199" s="155">
        <v>0</v>
      </c>
      <c r="AN199" s="155">
        <v>0</v>
      </c>
      <c r="AO199" s="155">
        <v>0</v>
      </c>
      <c r="AP199" s="155">
        <v>140127339</v>
      </c>
      <c r="AQ199" s="155">
        <v>0</v>
      </c>
      <c r="AR199" s="155">
        <v>0</v>
      </c>
      <c r="AS199" s="155">
        <v>1091801.9099999999</v>
      </c>
      <c r="AT199" s="163"/>
    </row>
    <row r="200" spans="1:46" s="200" customFormat="1" ht="15" x14ac:dyDescent="0.25">
      <c r="A200" s="189">
        <v>900371613</v>
      </c>
      <c r="B200" s="174" t="s">
        <v>380</v>
      </c>
      <c r="C200" s="196">
        <v>44915</v>
      </c>
      <c r="D200" s="196">
        <v>44287</v>
      </c>
      <c r="E200" s="196">
        <v>44895</v>
      </c>
      <c r="F200" s="155">
        <v>159409381</v>
      </c>
      <c r="G200" s="155">
        <v>251929</v>
      </c>
      <c r="H200" s="155">
        <v>0</v>
      </c>
      <c r="I200" s="155">
        <v>0</v>
      </c>
      <c r="J200" s="155">
        <v>96321604.039999992</v>
      </c>
      <c r="K200" s="155">
        <v>0</v>
      </c>
      <c r="L200" s="155">
        <v>0</v>
      </c>
      <c r="M200" s="155">
        <v>4037999</v>
      </c>
      <c r="N200" s="155">
        <v>670640</v>
      </c>
      <c r="O200" s="155">
        <v>0</v>
      </c>
      <c r="P200" s="155">
        <v>0</v>
      </c>
      <c r="Q200" s="155">
        <v>27008502</v>
      </c>
      <c r="R200" s="155">
        <v>0</v>
      </c>
      <c r="S200" s="155">
        <v>26164367</v>
      </c>
      <c r="T200" s="155">
        <v>80832</v>
      </c>
      <c r="U200" s="155">
        <v>0</v>
      </c>
      <c r="V200" s="155">
        <v>59700</v>
      </c>
      <c r="W200" s="155">
        <v>4813807.9600000083</v>
      </c>
      <c r="X200" s="155">
        <f t="shared" si="13"/>
        <v>0</v>
      </c>
      <c r="Y200" s="155">
        <v>0</v>
      </c>
      <c r="Z200" s="155">
        <v>18958</v>
      </c>
      <c r="AA200" s="155"/>
      <c r="AB200" s="155">
        <f>+F200-AA200</f>
        <v>159409381</v>
      </c>
      <c r="AC200" s="167" t="s">
        <v>19</v>
      </c>
      <c r="AD200" s="197">
        <v>8349</v>
      </c>
      <c r="AE200" s="155" t="s">
        <v>102</v>
      </c>
      <c r="AF200" s="155">
        <v>2</v>
      </c>
      <c r="AG200" s="198" t="s">
        <v>71</v>
      </c>
      <c r="AH200" s="155" t="s">
        <v>25</v>
      </c>
      <c r="AI200" s="199">
        <v>45006</v>
      </c>
      <c r="AJ200" s="198" t="s">
        <v>61</v>
      </c>
      <c r="AK200" s="155"/>
      <c r="AL200" s="155">
        <v>0</v>
      </c>
      <c r="AM200" s="155">
        <v>0</v>
      </c>
      <c r="AN200" s="155">
        <v>0</v>
      </c>
      <c r="AO200" s="155"/>
      <c r="AP200" s="155">
        <v>0</v>
      </c>
      <c r="AQ200" s="155">
        <v>75580773</v>
      </c>
      <c r="AR200" s="155">
        <v>2421595</v>
      </c>
      <c r="AS200" s="155">
        <v>18319236.039999999</v>
      </c>
      <c r="AT200" s="163"/>
    </row>
    <row r="201" spans="1:46" s="200" customFormat="1" ht="15" x14ac:dyDescent="0.25">
      <c r="A201" s="189">
        <v>900558595</v>
      </c>
      <c r="B201" s="174" t="s">
        <v>381</v>
      </c>
      <c r="C201" s="196">
        <v>44925</v>
      </c>
      <c r="D201" s="196">
        <v>44348</v>
      </c>
      <c r="E201" s="196">
        <v>44834</v>
      </c>
      <c r="F201" s="155">
        <v>9876836</v>
      </c>
      <c r="G201" s="155">
        <v>0</v>
      </c>
      <c r="H201" s="155">
        <v>0</v>
      </c>
      <c r="I201" s="155">
        <v>0</v>
      </c>
      <c r="J201" s="155">
        <v>3344480</v>
      </c>
      <c r="K201" s="155">
        <v>0</v>
      </c>
      <c r="L201" s="155">
        <v>0</v>
      </c>
      <c r="M201" s="155">
        <v>0</v>
      </c>
      <c r="N201" s="155">
        <v>0</v>
      </c>
      <c r="O201" s="155">
        <v>0</v>
      </c>
      <c r="P201" s="155">
        <v>0</v>
      </c>
      <c r="Q201" s="155">
        <v>0</v>
      </c>
      <c r="R201" s="155">
        <v>0</v>
      </c>
      <c r="S201" s="155">
        <v>1500019</v>
      </c>
      <c r="T201" s="155">
        <v>1559274</v>
      </c>
      <c r="U201" s="155">
        <v>0</v>
      </c>
      <c r="V201" s="155">
        <v>0</v>
      </c>
      <c r="W201" s="155">
        <v>3473063</v>
      </c>
      <c r="X201" s="155">
        <f t="shared" si="13"/>
        <v>0</v>
      </c>
      <c r="Y201" s="155">
        <v>0</v>
      </c>
      <c r="Z201" s="155">
        <v>0</v>
      </c>
      <c r="AA201" s="155">
        <v>0</v>
      </c>
      <c r="AB201" s="155">
        <f t="shared" si="12"/>
        <v>9876836</v>
      </c>
      <c r="AC201" s="167" t="s">
        <v>19</v>
      </c>
      <c r="AD201" s="197">
        <v>8470</v>
      </c>
      <c r="AE201" s="155" t="s">
        <v>102</v>
      </c>
      <c r="AF201" s="155">
        <v>2</v>
      </c>
      <c r="AG201" s="198" t="s">
        <v>71</v>
      </c>
      <c r="AH201" s="155" t="s">
        <v>25</v>
      </c>
      <c r="AI201" s="199">
        <v>45011</v>
      </c>
      <c r="AJ201" s="198" t="s">
        <v>61</v>
      </c>
      <c r="AK201" s="155"/>
      <c r="AL201" s="155">
        <v>0</v>
      </c>
      <c r="AM201" s="155">
        <v>0</v>
      </c>
      <c r="AN201" s="155">
        <v>0</v>
      </c>
      <c r="AO201" s="155">
        <v>0</v>
      </c>
      <c r="AP201" s="155">
        <v>562213</v>
      </c>
      <c r="AQ201" s="155">
        <v>2782267</v>
      </c>
      <c r="AR201" s="155">
        <v>0</v>
      </c>
      <c r="AS201" s="155">
        <v>0</v>
      </c>
      <c r="AT201" s="163"/>
    </row>
    <row r="202" spans="1:46" s="200" customFormat="1" ht="15" x14ac:dyDescent="0.25">
      <c r="A202" s="189">
        <v>828000386</v>
      </c>
      <c r="B202" s="174" t="s">
        <v>382</v>
      </c>
      <c r="C202" s="196">
        <v>44900</v>
      </c>
      <c r="D202" s="196">
        <v>43831</v>
      </c>
      <c r="E202" s="196">
        <v>44895</v>
      </c>
      <c r="F202" s="155">
        <v>6494637</v>
      </c>
      <c r="G202" s="155">
        <v>0</v>
      </c>
      <c r="H202" s="155">
        <v>0</v>
      </c>
      <c r="I202" s="155">
        <v>0</v>
      </c>
      <c r="J202" s="155">
        <v>1751959</v>
      </c>
      <c r="K202" s="155">
        <v>0</v>
      </c>
      <c r="L202" s="155">
        <v>0</v>
      </c>
      <c r="M202" s="155">
        <v>0</v>
      </c>
      <c r="N202" s="155">
        <v>495952</v>
      </c>
      <c r="O202" s="155">
        <v>0</v>
      </c>
      <c r="P202" s="155">
        <v>0</v>
      </c>
      <c r="Q202" s="155">
        <v>60000</v>
      </c>
      <c r="R202" s="155">
        <v>0</v>
      </c>
      <c r="S202" s="155">
        <v>199100</v>
      </c>
      <c r="T202" s="155">
        <v>3450996</v>
      </c>
      <c r="U202" s="155">
        <v>0</v>
      </c>
      <c r="V202" s="155">
        <v>0</v>
      </c>
      <c r="W202" s="155">
        <v>536630</v>
      </c>
      <c r="X202" s="155">
        <f t="shared" si="13"/>
        <v>0</v>
      </c>
      <c r="Y202" s="155">
        <v>0</v>
      </c>
      <c r="Z202" s="155">
        <v>0</v>
      </c>
      <c r="AA202" s="155">
        <v>0</v>
      </c>
      <c r="AB202" s="155">
        <f t="shared" si="12"/>
        <v>6494637</v>
      </c>
      <c r="AC202" s="167" t="s">
        <v>56</v>
      </c>
      <c r="AD202" s="197">
        <v>8027</v>
      </c>
      <c r="AE202" s="155" t="s">
        <v>102</v>
      </c>
      <c r="AF202" s="155">
        <v>2</v>
      </c>
      <c r="AG202" s="198" t="s">
        <v>71</v>
      </c>
      <c r="AH202" s="155" t="s">
        <v>25</v>
      </c>
      <c r="AI202" s="199">
        <v>44986</v>
      </c>
      <c r="AJ202" s="198" t="s">
        <v>61</v>
      </c>
      <c r="AK202" s="155"/>
      <c r="AL202" s="155">
        <v>0</v>
      </c>
      <c r="AM202" s="155">
        <v>0</v>
      </c>
      <c r="AN202" s="155">
        <v>0</v>
      </c>
      <c r="AO202" s="155">
        <v>0</v>
      </c>
      <c r="AP202" s="155">
        <v>1720020</v>
      </c>
      <c r="AQ202" s="155">
        <v>0</v>
      </c>
      <c r="AR202" s="155">
        <v>0</v>
      </c>
      <c r="AS202" s="155">
        <v>31939</v>
      </c>
      <c r="AT202" s="163"/>
    </row>
    <row r="203" spans="1:46" s="200" customFormat="1" ht="15" x14ac:dyDescent="0.25">
      <c r="A203" s="189">
        <v>832001794</v>
      </c>
      <c r="B203" s="174" t="s">
        <v>383</v>
      </c>
      <c r="C203" s="196">
        <v>44912</v>
      </c>
      <c r="D203" s="196">
        <v>43983</v>
      </c>
      <c r="E203" s="196">
        <v>44865</v>
      </c>
      <c r="F203" s="155">
        <v>14948399</v>
      </c>
      <c r="G203" s="155">
        <v>0</v>
      </c>
      <c r="H203" s="155">
        <v>0</v>
      </c>
      <c r="I203" s="155">
        <v>0</v>
      </c>
      <c r="J203" s="155">
        <v>0</v>
      </c>
      <c r="K203" s="155">
        <v>0</v>
      </c>
      <c r="L203" s="155">
        <v>0</v>
      </c>
      <c r="M203" s="155">
        <v>0</v>
      </c>
      <c r="N203" s="155">
        <v>0</v>
      </c>
      <c r="O203" s="155">
        <v>0</v>
      </c>
      <c r="P203" s="155">
        <v>0</v>
      </c>
      <c r="Q203" s="155">
        <v>2351800</v>
      </c>
      <c r="R203" s="155">
        <v>0</v>
      </c>
      <c r="S203" s="155">
        <v>501530</v>
      </c>
      <c r="T203" s="155">
        <v>5430900</v>
      </c>
      <c r="U203" s="155">
        <v>0</v>
      </c>
      <c r="V203" s="155">
        <v>6279600</v>
      </c>
      <c r="W203" s="155">
        <v>384569</v>
      </c>
      <c r="X203" s="155">
        <f t="shared" si="13"/>
        <v>0</v>
      </c>
      <c r="Y203" s="155">
        <v>0</v>
      </c>
      <c r="Z203" s="155">
        <v>0</v>
      </c>
      <c r="AA203" s="155">
        <v>0</v>
      </c>
      <c r="AB203" s="155">
        <f t="shared" si="12"/>
        <v>14948399</v>
      </c>
      <c r="AC203" s="167" t="s">
        <v>19</v>
      </c>
      <c r="AD203" s="197">
        <v>8312</v>
      </c>
      <c r="AE203" s="155" t="s">
        <v>102</v>
      </c>
      <c r="AF203" s="155">
        <v>2</v>
      </c>
      <c r="AG203" s="198" t="s">
        <v>71</v>
      </c>
      <c r="AH203" s="155" t="s">
        <v>25</v>
      </c>
      <c r="AI203" s="199">
        <v>44990</v>
      </c>
      <c r="AJ203" s="198" t="s">
        <v>61</v>
      </c>
      <c r="AK203" s="155"/>
      <c r="AL203" s="155">
        <v>0</v>
      </c>
      <c r="AM203" s="155">
        <v>0</v>
      </c>
      <c r="AN203" s="155">
        <v>0</v>
      </c>
      <c r="AO203" s="155">
        <v>0</v>
      </c>
      <c r="AP203" s="155">
        <v>0</v>
      </c>
      <c r="AQ203" s="155">
        <v>0</v>
      </c>
      <c r="AR203" s="155">
        <v>0</v>
      </c>
      <c r="AS203" s="155">
        <v>0</v>
      </c>
      <c r="AT203" s="163"/>
    </row>
    <row r="204" spans="1:46" s="200" customFormat="1" ht="15" x14ac:dyDescent="0.25">
      <c r="A204" s="189">
        <v>900145572</v>
      </c>
      <c r="B204" s="174" t="s">
        <v>384</v>
      </c>
      <c r="C204" s="196">
        <v>44921</v>
      </c>
      <c r="D204" s="196">
        <v>40179</v>
      </c>
      <c r="E204" s="196">
        <v>44895</v>
      </c>
      <c r="F204" s="155">
        <v>8991432</v>
      </c>
      <c r="G204" s="155">
        <v>0</v>
      </c>
      <c r="H204" s="155">
        <v>0</v>
      </c>
      <c r="I204" s="155">
        <v>0</v>
      </c>
      <c r="J204" s="155">
        <v>0</v>
      </c>
      <c r="K204" s="155">
        <v>0</v>
      </c>
      <c r="L204" s="155">
        <v>0</v>
      </c>
      <c r="M204" s="155">
        <v>0</v>
      </c>
      <c r="N204" s="155">
        <v>0</v>
      </c>
      <c r="O204" s="155">
        <v>0</v>
      </c>
      <c r="P204" s="155">
        <v>0</v>
      </c>
      <c r="Q204" s="155">
        <v>0</v>
      </c>
      <c r="R204" s="155">
        <v>0</v>
      </c>
      <c r="S204" s="155">
        <v>485802</v>
      </c>
      <c r="T204" s="155">
        <v>609803</v>
      </c>
      <c r="U204" s="155">
        <v>0</v>
      </c>
      <c r="V204" s="155">
        <v>3716858</v>
      </c>
      <c r="W204" s="155">
        <v>4178969</v>
      </c>
      <c r="X204" s="155">
        <f t="shared" si="13"/>
        <v>0</v>
      </c>
      <c r="Y204" s="155">
        <v>0</v>
      </c>
      <c r="Z204" s="155">
        <v>0</v>
      </c>
      <c r="AA204" s="155">
        <v>50459221.670000002</v>
      </c>
      <c r="AB204" s="155">
        <f t="shared" si="12"/>
        <v>-41467789.670000002</v>
      </c>
      <c r="AC204" s="167" t="s">
        <v>56</v>
      </c>
      <c r="AD204" s="197">
        <v>8389</v>
      </c>
      <c r="AE204" s="155" t="s">
        <v>102</v>
      </c>
      <c r="AF204" s="155">
        <v>2</v>
      </c>
      <c r="AG204" s="198" t="s">
        <v>71</v>
      </c>
      <c r="AH204" s="155" t="s">
        <v>25</v>
      </c>
      <c r="AI204" s="199">
        <v>45011</v>
      </c>
      <c r="AJ204" s="198" t="s">
        <v>61</v>
      </c>
      <c r="AK204" s="155"/>
      <c r="AL204" s="155">
        <v>0</v>
      </c>
      <c r="AM204" s="155">
        <v>0</v>
      </c>
      <c r="AN204" s="155">
        <v>0</v>
      </c>
      <c r="AO204" s="155">
        <v>0</v>
      </c>
      <c r="AP204" s="155">
        <v>0</v>
      </c>
      <c r="AQ204" s="155">
        <v>0</v>
      </c>
      <c r="AR204" s="155">
        <v>0</v>
      </c>
      <c r="AS204" s="155">
        <v>0</v>
      </c>
      <c r="AT204" s="163"/>
    </row>
    <row r="205" spans="1:46" s="200" customFormat="1" ht="15" x14ac:dyDescent="0.25">
      <c r="A205" s="189">
        <v>820003435</v>
      </c>
      <c r="B205" s="174" t="s">
        <v>385</v>
      </c>
      <c r="C205" s="196">
        <v>44902</v>
      </c>
      <c r="D205" s="196">
        <v>43952</v>
      </c>
      <c r="E205" s="196">
        <v>44895</v>
      </c>
      <c r="F205" s="155">
        <v>2658882.6800000002</v>
      </c>
      <c r="G205" s="155">
        <v>0</v>
      </c>
      <c r="H205" s="155">
        <v>0</v>
      </c>
      <c r="I205" s="155">
        <v>0</v>
      </c>
      <c r="J205" s="155">
        <v>20800</v>
      </c>
      <c r="K205" s="155">
        <v>0</v>
      </c>
      <c r="L205" s="155">
        <v>0</v>
      </c>
      <c r="M205" s="155">
        <v>0</v>
      </c>
      <c r="N205" s="155">
        <v>0</v>
      </c>
      <c r="O205" s="155">
        <v>0</v>
      </c>
      <c r="P205" s="155">
        <v>0</v>
      </c>
      <c r="Q205" s="155">
        <v>152200</v>
      </c>
      <c r="R205" s="155">
        <v>0</v>
      </c>
      <c r="S205" s="155">
        <v>599660</v>
      </c>
      <c r="T205" s="155">
        <v>777327.62</v>
      </c>
      <c r="U205" s="155">
        <v>0</v>
      </c>
      <c r="V205" s="155">
        <v>600602</v>
      </c>
      <c r="W205" s="155">
        <v>508293.06000000006</v>
      </c>
      <c r="X205" s="155">
        <f t="shared" si="13"/>
        <v>0</v>
      </c>
      <c r="Y205" s="155">
        <v>0</v>
      </c>
      <c r="Z205" s="155">
        <v>0</v>
      </c>
      <c r="AA205" s="155">
        <v>0</v>
      </c>
      <c r="AB205" s="155">
        <f t="shared" si="12"/>
        <v>2658882.6800000002</v>
      </c>
      <c r="AC205" s="167" t="s">
        <v>56</v>
      </c>
      <c r="AD205" s="197">
        <v>8079</v>
      </c>
      <c r="AE205" s="155" t="s">
        <v>102</v>
      </c>
      <c r="AF205" s="155">
        <v>2</v>
      </c>
      <c r="AG205" s="198" t="s">
        <v>71</v>
      </c>
      <c r="AH205" s="155" t="s">
        <v>25</v>
      </c>
      <c r="AI205" s="199">
        <v>44992</v>
      </c>
      <c r="AJ205" s="198" t="s">
        <v>61</v>
      </c>
      <c r="AK205" s="155"/>
      <c r="AL205" s="155">
        <v>0</v>
      </c>
      <c r="AM205" s="155">
        <v>0</v>
      </c>
      <c r="AN205" s="155">
        <v>0</v>
      </c>
      <c r="AO205" s="155">
        <v>0</v>
      </c>
      <c r="AP205" s="155">
        <v>15800</v>
      </c>
      <c r="AQ205" s="155">
        <v>5000</v>
      </c>
      <c r="AR205" s="155">
        <v>0</v>
      </c>
      <c r="AS205" s="155">
        <v>0</v>
      </c>
      <c r="AT205" s="163"/>
    </row>
    <row r="206" spans="1:46" s="200" customFormat="1" ht="15" x14ac:dyDescent="0.25">
      <c r="A206" s="189">
        <v>900249014</v>
      </c>
      <c r="B206" s="174" t="s">
        <v>386</v>
      </c>
      <c r="C206" s="196">
        <v>44906</v>
      </c>
      <c r="D206" s="196">
        <v>44593</v>
      </c>
      <c r="E206" s="196">
        <v>44895</v>
      </c>
      <c r="F206" s="155">
        <v>54576922</v>
      </c>
      <c r="G206" s="155">
        <v>0</v>
      </c>
      <c r="H206" s="155">
        <v>0</v>
      </c>
      <c r="I206" s="155">
        <v>0</v>
      </c>
      <c r="J206" s="155">
        <v>38632846</v>
      </c>
      <c r="K206" s="155">
        <v>0</v>
      </c>
      <c r="L206" s="155">
        <v>0</v>
      </c>
      <c r="M206" s="155">
        <v>0</v>
      </c>
      <c r="N206" s="155">
        <v>0</v>
      </c>
      <c r="O206" s="155">
        <v>0</v>
      </c>
      <c r="P206" s="155">
        <v>0</v>
      </c>
      <c r="Q206" s="155">
        <v>0</v>
      </c>
      <c r="R206" s="155">
        <v>0</v>
      </c>
      <c r="S206" s="155">
        <v>0</v>
      </c>
      <c r="T206" s="155">
        <v>11169230</v>
      </c>
      <c r="U206" s="155">
        <v>0</v>
      </c>
      <c r="V206" s="155">
        <v>0</v>
      </c>
      <c r="W206" s="155">
        <v>4774846</v>
      </c>
      <c r="X206" s="155">
        <f t="shared" si="13"/>
        <v>0</v>
      </c>
      <c r="Y206" s="155">
        <v>0</v>
      </c>
      <c r="Z206" s="155">
        <v>0</v>
      </c>
      <c r="AA206" s="155">
        <v>0</v>
      </c>
      <c r="AB206" s="155">
        <f t="shared" si="12"/>
        <v>54576922</v>
      </c>
      <c r="AC206" s="167" t="s">
        <v>19</v>
      </c>
      <c r="AD206" s="197">
        <v>8148</v>
      </c>
      <c r="AE206" s="155" t="s">
        <v>102</v>
      </c>
      <c r="AF206" s="155">
        <v>2</v>
      </c>
      <c r="AG206" s="198" t="s">
        <v>71</v>
      </c>
      <c r="AH206" s="155" t="s">
        <v>25</v>
      </c>
      <c r="AI206" s="199">
        <v>44994</v>
      </c>
      <c r="AJ206" s="198" t="s">
        <v>61</v>
      </c>
      <c r="AK206" s="155"/>
      <c r="AL206" s="155">
        <v>0</v>
      </c>
      <c r="AM206" s="155">
        <v>0</v>
      </c>
      <c r="AN206" s="155">
        <v>0</v>
      </c>
      <c r="AO206" s="155">
        <v>0</v>
      </c>
      <c r="AP206" s="155">
        <v>11748000</v>
      </c>
      <c r="AQ206" s="155">
        <v>14685000</v>
      </c>
      <c r="AR206" s="155">
        <v>12199846</v>
      </c>
      <c r="AS206" s="155">
        <v>0</v>
      </c>
      <c r="AT206" s="163"/>
    </row>
    <row r="207" spans="1:46" s="200" customFormat="1" ht="15" x14ac:dyDescent="0.25">
      <c r="A207" s="189">
        <v>900306367</v>
      </c>
      <c r="B207" s="174" t="s">
        <v>387</v>
      </c>
      <c r="C207" s="196">
        <v>44912</v>
      </c>
      <c r="D207" s="196">
        <v>44866</v>
      </c>
      <c r="E207" s="196">
        <v>44895</v>
      </c>
      <c r="F207" s="155">
        <v>2840080</v>
      </c>
      <c r="G207" s="155">
        <v>0</v>
      </c>
      <c r="H207" s="155">
        <v>0</v>
      </c>
      <c r="I207" s="155">
        <v>0</v>
      </c>
      <c r="J207" s="155">
        <v>2842000</v>
      </c>
      <c r="K207" s="155">
        <v>0</v>
      </c>
      <c r="L207" s="155">
        <v>0</v>
      </c>
      <c r="M207" s="155">
        <v>0</v>
      </c>
      <c r="N207" s="155">
        <v>0</v>
      </c>
      <c r="O207" s="155">
        <v>0</v>
      </c>
      <c r="P207" s="155">
        <v>0</v>
      </c>
      <c r="Q207" s="155">
        <v>0</v>
      </c>
      <c r="R207" s="155">
        <v>0</v>
      </c>
      <c r="S207" s="155">
        <v>0</v>
      </c>
      <c r="T207" s="155">
        <v>0</v>
      </c>
      <c r="U207" s="155">
        <v>0</v>
      </c>
      <c r="V207" s="155">
        <v>0</v>
      </c>
      <c r="W207" s="155">
        <v>-1920</v>
      </c>
      <c r="X207" s="155">
        <f t="shared" si="13"/>
        <v>0</v>
      </c>
      <c r="Y207" s="155">
        <v>0</v>
      </c>
      <c r="Z207" s="155">
        <v>0</v>
      </c>
      <c r="AA207" s="155">
        <v>0</v>
      </c>
      <c r="AB207" s="155">
        <f t="shared" si="12"/>
        <v>2840080</v>
      </c>
      <c r="AC207" s="167" t="s">
        <v>19</v>
      </c>
      <c r="AD207" s="197">
        <v>8313</v>
      </c>
      <c r="AE207" s="155" t="s">
        <v>102</v>
      </c>
      <c r="AF207" s="155">
        <v>2</v>
      </c>
      <c r="AG207" s="198" t="s">
        <v>71</v>
      </c>
      <c r="AH207" s="155" t="s">
        <v>25</v>
      </c>
      <c r="AI207" s="199">
        <v>44990</v>
      </c>
      <c r="AJ207" s="198" t="s">
        <v>61</v>
      </c>
      <c r="AK207" s="155"/>
      <c r="AL207" s="155">
        <v>0</v>
      </c>
      <c r="AM207" s="155">
        <v>0</v>
      </c>
      <c r="AN207" s="155">
        <v>0</v>
      </c>
      <c r="AO207" s="155">
        <v>0</v>
      </c>
      <c r="AP207" s="155">
        <v>2842000</v>
      </c>
      <c r="AQ207" s="155">
        <v>0</v>
      </c>
      <c r="AR207" s="155">
        <v>0</v>
      </c>
      <c r="AS207" s="155">
        <v>0</v>
      </c>
      <c r="AT207" s="163"/>
    </row>
    <row r="208" spans="1:46" s="200" customFormat="1" ht="15" x14ac:dyDescent="0.25">
      <c r="A208" s="189">
        <v>900893306</v>
      </c>
      <c r="B208" s="174" t="s">
        <v>388</v>
      </c>
      <c r="C208" s="196">
        <v>44900</v>
      </c>
      <c r="D208" s="196">
        <v>44774</v>
      </c>
      <c r="E208" s="196">
        <v>44865</v>
      </c>
      <c r="F208" s="155">
        <v>19701474</v>
      </c>
      <c r="G208" s="155">
        <v>0</v>
      </c>
      <c r="H208" s="155">
        <v>0</v>
      </c>
      <c r="I208" s="155">
        <v>0</v>
      </c>
      <c r="J208" s="155">
        <v>8031038</v>
      </c>
      <c r="K208" s="155">
        <v>0</v>
      </c>
      <c r="L208" s="155">
        <v>0</v>
      </c>
      <c r="M208" s="155">
        <v>0</v>
      </c>
      <c r="N208" s="155">
        <v>0</v>
      </c>
      <c r="O208" s="155">
        <v>0</v>
      </c>
      <c r="P208" s="155">
        <v>0</v>
      </c>
      <c r="Q208" s="155">
        <v>0</v>
      </c>
      <c r="R208" s="155">
        <v>0</v>
      </c>
      <c r="S208" s="155">
        <v>0</v>
      </c>
      <c r="T208" s="155">
        <v>45000</v>
      </c>
      <c r="U208" s="155">
        <v>0</v>
      </c>
      <c r="V208" s="155">
        <v>75000</v>
      </c>
      <c r="W208" s="155">
        <v>11550436</v>
      </c>
      <c r="X208" s="155">
        <f t="shared" si="13"/>
        <v>0</v>
      </c>
      <c r="Y208" s="155">
        <v>0</v>
      </c>
      <c r="Z208" s="155">
        <v>0</v>
      </c>
      <c r="AA208" s="155">
        <v>0</v>
      </c>
      <c r="AB208" s="155">
        <f t="shared" si="12"/>
        <v>19701474</v>
      </c>
      <c r="AC208" s="167" t="s">
        <v>19</v>
      </c>
      <c r="AD208" s="197">
        <v>8061</v>
      </c>
      <c r="AE208" s="155" t="s">
        <v>102</v>
      </c>
      <c r="AF208" s="155">
        <v>2</v>
      </c>
      <c r="AG208" s="198" t="s">
        <v>71</v>
      </c>
      <c r="AH208" s="155" t="s">
        <v>25</v>
      </c>
      <c r="AI208" s="199">
        <v>44986</v>
      </c>
      <c r="AJ208" s="198" t="s">
        <v>61</v>
      </c>
      <c r="AK208" s="155"/>
      <c r="AL208" s="155">
        <v>0</v>
      </c>
      <c r="AM208" s="155">
        <v>0</v>
      </c>
      <c r="AN208" s="155">
        <v>0</v>
      </c>
      <c r="AO208" s="155">
        <v>0</v>
      </c>
      <c r="AP208" s="155">
        <v>2991988</v>
      </c>
      <c r="AQ208" s="155">
        <v>5039050</v>
      </c>
      <c r="AR208" s="155">
        <v>0</v>
      </c>
      <c r="AS208" s="155">
        <v>0</v>
      </c>
      <c r="AT208" s="163"/>
    </row>
    <row r="209" spans="1:46" s="200" customFormat="1" ht="15" x14ac:dyDescent="0.25">
      <c r="A209" s="189">
        <v>900309444</v>
      </c>
      <c r="B209" s="174" t="s">
        <v>389</v>
      </c>
      <c r="C209" s="196">
        <v>44918</v>
      </c>
      <c r="D209" s="196">
        <v>44835</v>
      </c>
      <c r="E209" s="196">
        <v>44895</v>
      </c>
      <c r="F209" s="155">
        <v>10394405</v>
      </c>
      <c r="G209" s="155">
        <v>0</v>
      </c>
      <c r="H209" s="155">
        <v>0</v>
      </c>
      <c r="I209" s="155">
        <v>0</v>
      </c>
      <c r="J209" s="155">
        <v>6949756</v>
      </c>
      <c r="K209" s="155">
        <v>0</v>
      </c>
      <c r="L209" s="155">
        <v>0</v>
      </c>
      <c r="M209" s="155">
        <v>0</v>
      </c>
      <c r="N209" s="155">
        <v>0</v>
      </c>
      <c r="O209" s="155">
        <v>0</v>
      </c>
      <c r="P209" s="155">
        <v>0</v>
      </c>
      <c r="Q209" s="155">
        <v>0</v>
      </c>
      <c r="R209" s="155">
        <v>0</v>
      </c>
      <c r="S209" s="155">
        <v>3444649</v>
      </c>
      <c r="T209" s="155">
        <v>0</v>
      </c>
      <c r="U209" s="155">
        <v>0</v>
      </c>
      <c r="V209" s="155">
        <v>0</v>
      </c>
      <c r="W209" s="155">
        <v>0</v>
      </c>
      <c r="X209" s="155">
        <f t="shared" si="13"/>
        <v>0</v>
      </c>
      <c r="Y209" s="155">
        <v>0</v>
      </c>
      <c r="Z209" s="155">
        <v>0</v>
      </c>
      <c r="AA209" s="155">
        <v>0</v>
      </c>
      <c r="AB209" s="155">
        <f t="shared" si="12"/>
        <v>10394405</v>
      </c>
      <c r="AC209" s="167" t="s">
        <v>19</v>
      </c>
      <c r="AD209" s="197">
        <v>8398</v>
      </c>
      <c r="AE209" s="155" t="s">
        <v>102</v>
      </c>
      <c r="AF209" s="155">
        <v>2</v>
      </c>
      <c r="AG209" s="198" t="s">
        <v>71</v>
      </c>
      <c r="AH209" s="155" t="s">
        <v>25</v>
      </c>
      <c r="AI209" s="199">
        <v>44948</v>
      </c>
      <c r="AJ209" s="198" t="s">
        <v>61</v>
      </c>
      <c r="AK209" s="155"/>
      <c r="AL209" s="155">
        <v>0</v>
      </c>
      <c r="AM209" s="155">
        <v>0</v>
      </c>
      <c r="AN209" s="155">
        <v>0</v>
      </c>
      <c r="AO209" s="155">
        <v>0</v>
      </c>
      <c r="AP209" s="155">
        <v>0</v>
      </c>
      <c r="AQ209" s="155">
        <v>6949756</v>
      </c>
      <c r="AR209" s="155">
        <v>0</v>
      </c>
      <c r="AS209" s="155">
        <v>0</v>
      </c>
      <c r="AT209" s="163"/>
    </row>
    <row r="210" spans="1:46" s="200" customFormat="1" ht="15" x14ac:dyDescent="0.25">
      <c r="A210" s="189">
        <v>890307200</v>
      </c>
      <c r="B210" s="174" t="s">
        <v>390</v>
      </c>
      <c r="C210" s="196">
        <v>44922</v>
      </c>
      <c r="D210" s="196">
        <v>44287</v>
      </c>
      <c r="E210" s="196">
        <v>44895</v>
      </c>
      <c r="F210" s="155">
        <v>438200666.43000001</v>
      </c>
      <c r="G210" s="155">
        <v>0</v>
      </c>
      <c r="H210" s="155">
        <v>0</v>
      </c>
      <c r="I210" s="155">
        <v>0</v>
      </c>
      <c r="J210" s="155">
        <v>75816535.409999996</v>
      </c>
      <c r="K210" s="155">
        <v>17473271</v>
      </c>
      <c r="L210" s="155">
        <v>0</v>
      </c>
      <c r="M210" s="155">
        <v>40983455</v>
      </c>
      <c r="N210" s="155">
        <v>1373065</v>
      </c>
      <c r="O210" s="155">
        <v>0</v>
      </c>
      <c r="P210" s="155">
        <v>0</v>
      </c>
      <c r="Q210" s="155">
        <v>0</v>
      </c>
      <c r="R210" s="155">
        <v>0</v>
      </c>
      <c r="S210" s="155">
        <v>31102802</v>
      </c>
      <c r="T210" s="155">
        <v>152186718</v>
      </c>
      <c r="U210" s="155">
        <v>0</v>
      </c>
      <c r="V210" s="155">
        <v>0</v>
      </c>
      <c r="W210" s="155">
        <v>119264820.02000004</v>
      </c>
      <c r="X210" s="155">
        <f t="shared" si="13"/>
        <v>0</v>
      </c>
      <c r="Y210" s="155">
        <v>0</v>
      </c>
      <c r="Z210" s="155">
        <v>0</v>
      </c>
      <c r="AA210" s="155">
        <v>0</v>
      </c>
      <c r="AB210" s="155">
        <f t="shared" si="12"/>
        <v>438200666.43000001</v>
      </c>
      <c r="AC210" s="167" t="s">
        <v>19</v>
      </c>
      <c r="AD210" s="197">
        <v>8430</v>
      </c>
      <c r="AE210" s="155" t="s">
        <v>102</v>
      </c>
      <c r="AF210" s="155">
        <v>2</v>
      </c>
      <c r="AG210" s="198" t="s">
        <v>71</v>
      </c>
      <c r="AH210" s="155" t="s">
        <v>25</v>
      </c>
      <c r="AI210" s="199">
        <v>45012</v>
      </c>
      <c r="AJ210" s="198" t="s">
        <v>61</v>
      </c>
      <c r="AK210" s="155"/>
      <c r="AL210" s="155">
        <v>0</v>
      </c>
      <c r="AM210" s="155">
        <v>0</v>
      </c>
      <c r="AN210" s="155">
        <v>0</v>
      </c>
      <c r="AO210" s="155">
        <v>0</v>
      </c>
      <c r="AP210" s="155">
        <v>5800000</v>
      </c>
      <c r="AQ210" s="155">
        <v>0</v>
      </c>
      <c r="AR210" s="155">
        <v>1824719</v>
      </c>
      <c r="AS210" s="155">
        <v>68191816.420000002</v>
      </c>
      <c r="AT210" s="163"/>
    </row>
    <row r="211" spans="1:46" s="200" customFormat="1" ht="15" x14ac:dyDescent="0.25">
      <c r="A211" s="189">
        <v>900171211</v>
      </c>
      <c r="B211" s="174" t="s">
        <v>391</v>
      </c>
      <c r="C211" s="196">
        <v>44921</v>
      </c>
      <c r="D211" s="196">
        <v>43101</v>
      </c>
      <c r="E211" s="196">
        <v>44895</v>
      </c>
      <c r="F211" s="155">
        <v>3602377966</v>
      </c>
      <c r="G211" s="155">
        <v>2389658</v>
      </c>
      <c r="H211" s="155">
        <v>0</v>
      </c>
      <c r="I211" s="155">
        <v>0</v>
      </c>
      <c r="J211" s="155">
        <v>938254853.46000004</v>
      </c>
      <c r="K211" s="155">
        <v>0</v>
      </c>
      <c r="L211" s="155">
        <v>21796756</v>
      </c>
      <c r="M211" s="155">
        <v>8380349</v>
      </c>
      <c r="N211" s="155">
        <v>505727174</v>
      </c>
      <c r="O211" s="155">
        <v>0</v>
      </c>
      <c r="P211" s="155">
        <v>47170</v>
      </c>
      <c r="Q211" s="155">
        <v>163115208</v>
      </c>
      <c r="R211" s="155">
        <v>0</v>
      </c>
      <c r="S211" s="155">
        <v>33719535</v>
      </c>
      <c r="T211" s="155">
        <v>555570692</v>
      </c>
      <c r="U211" s="155">
        <v>39248148</v>
      </c>
      <c r="V211" s="155">
        <v>636233790</v>
      </c>
      <c r="W211" s="155">
        <v>697894632.53999996</v>
      </c>
      <c r="X211" s="155">
        <f t="shared" si="13"/>
        <v>0</v>
      </c>
      <c r="Y211" s="155">
        <v>0</v>
      </c>
      <c r="Z211" s="155">
        <v>110438184</v>
      </c>
      <c r="AA211" s="155">
        <v>110438184</v>
      </c>
      <c r="AB211" s="155">
        <f t="shared" si="12"/>
        <v>3491939782</v>
      </c>
      <c r="AC211" s="167" t="s">
        <v>41</v>
      </c>
      <c r="AD211" s="197">
        <v>8423</v>
      </c>
      <c r="AE211" s="155" t="s">
        <v>102</v>
      </c>
      <c r="AF211" s="155">
        <v>2</v>
      </c>
      <c r="AG211" s="198" t="s">
        <v>71</v>
      </c>
      <c r="AH211" s="155" t="s">
        <v>25</v>
      </c>
      <c r="AI211" s="199">
        <v>45011</v>
      </c>
      <c r="AJ211" s="198" t="s">
        <v>61</v>
      </c>
      <c r="AK211" s="155"/>
      <c r="AL211" s="155">
        <v>0</v>
      </c>
      <c r="AM211" s="155">
        <v>0</v>
      </c>
      <c r="AN211" s="155">
        <v>0</v>
      </c>
      <c r="AO211" s="155"/>
      <c r="AP211" s="155">
        <v>529215819</v>
      </c>
      <c r="AQ211" s="155">
        <v>360933886</v>
      </c>
      <c r="AR211" s="155">
        <v>13355789.460000001</v>
      </c>
      <c r="AS211" s="155">
        <v>34749359</v>
      </c>
      <c r="AT211" s="163"/>
    </row>
    <row r="212" spans="1:46" s="200" customFormat="1" ht="15" x14ac:dyDescent="0.25">
      <c r="A212" s="189">
        <v>891800395</v>
      </c>
      <c r="B212" s="174" t="s">
        <v>392</v>
      </c>
      <c r="C212" s="196">
        <v>44923</v>
      </c>
      <c r="D212" s="196">
        <v>43831</v>
      </c>
      <c r="E212" s="196">
        <v>44895</v>
      </c>
      <c r="F212" s="155">
        <v>3777944631.25</v>
      </c>
      <c r="G212" s="155">
        <v>397565</v>
      </c>
      <c r="H212" s="155">
        <v>0</v>
      </c>
      <c r="I212" s="155">
        <v>0</v>
      </c>
      <c r="J212" s="155">
        <v>536602565</v>
      </c>
      <c r="K212" s="155">
        <v>0</v>
      </c>
      <c r="L212" s="155">
        <v>62850</v>
      </c>
      <c r="M212" s="155">
        <v>937745</v>
      </c>
      <c r="N212" s="155">
        <v>24769654</v>
      </c>
      <c r="O212" s="155">
        <v>0</v>
      </c>
      <c r="P212" s="155">
        <v>0</v>
      </c>
      <c r="Q212" s="155">
        <v>704985020.80999994</v>
      </c>
      <c r="R212" s="155">
        <v>0</v>
      </c>
      <c r="S212" s="155">
        <v>275896361</v>
      </c>
      <c r="T212" s="155">
        <v>539205158.14999998</v>
      </c>
      <c r="U212" s="155">
        <v>1995488</v>
      </c>
      <c r="V212" s="155">
        <v>286872098.92000002</v>
      </c>
      <c r="W212" s="155">
        <v>1406220125.3699999</v>
      </c>
      <c r="X212" s="155">
        <f t="shared" si="13"/>
        <v>0</v>
      </c>
      <c r="Y212" s="155">
        <v>0</v>
      </c>
      <c r="Z212" s="155">
        <v>2433925</v>
      </c>
      <c r="AA212" s="155">
        <v>1086337</v>
      </c>
      <c r="AB212" s="155">
        <f t="shared" si="12"/>
        <v>3776858294.25</v>
      </c>
      <c r="AC212" s="167" t="s">
        <v>56</v>
      </c>
      <c r="AD212" s="197">
        <v>8458</v>
      </c>
      <c r="AE212" s="155" t="s">
        <v>102</v>
      </c>
      <c r="AF212" s="155">
        <v>2</v>
      </c>
      <c r="AG212" s="198" t="s">
        <v>71</v>
      </c>
      <c r="AH212" s="155" t="s">
        <v>25</v>
      </c>
      <c r="AI212" s="199">
        <v>45011</v>
      </c>
      <c r="AJ212" s="198" t="s">
        <v>61</v>
      </c>
      <c r="AK212" s="155"/>
      <c r="AL212" s="155">
        <v>0</v>
      </c>
      <c r="AM212" s="155">
        <v>0</v>
      </c>
      <c r="AN212" s="155">
        <v>0</v>
      </c>
      <c r="AO212" s="155">
        <v>0</v>
      </c>
      <c r="AP212" s="155">
        <v>155899778</v>
      </c>
      <c r="AQ212" s="155">
        <v>356125177</v>
      </c>
      <c r="AR212" s="155">
        <v>9607025</v>
      </c>
      <c r="AS212" s="155">
        <v>14970585</v>
      </c>
      <c r="AT212" s="163"/>
    </row>
    <row r="213" spans="1:46" s="200" customFormat="1" ht="15" x14ac:dyDescent="0.25">
      <c r="A213" s="189">
        <v>900587996</v>
      </c>
      <c r="B213" s="174" t="s">
        <v>393</v>
      </c>
      <c r="C213" s="196">
        <v>44915</v>
      </c>
      <c r="D213" s="196">
        <v>43466</v>
      </c>
      <c r="E213" s="196">
        <v>44834</v>
      </c>
      <c r="F213" s="155">
        <v>188556552</v>
      </c>
      <c r="G213" s="155">
        <v>0</v>
      </c>
      <c r="H213" s="155">
        <v>0</v>
      </c>
      <c r="I213" s="155">
        <v>0</v>
      </c>
      <c r="J213" s="155">
        <v>109340826.44</v>
      </c>
      <c r="K213" s="155">
        <v>0</v>
      </c>
      <c r="L213" s="155">
        <v>0</v>
      </c>
      <c r="M213" s="155">
        <v>0</v>
      </c>
      <c r="N213" s="155">
        <v>0</v>
      </c>
      <c r="O213" s="155">
        <v>0</v>
      </c>
      <c r="P213" s="155">
        <v>0</v>
      </c>
      <c r="Q213" s="155">
        <v>0</v>
      </c>
      <c r="R213" s="155">
        <v>0</v>
      </c>
      <c r="S213" s="155">
        <v>59831808</v>
      </c>
      <c r="T213" s="155">
        <v>4654629</v>
      </c>
      <c r="U213" s="155">
        <v>0</v>
      </c>
      <c r="V213" s="155">
        <v>11367300</v>
      </c>
      <c r="W213" s="155">
        <v>3361988.5600000024</v>
      </c>
      <c r="X213" s="155">
        <f t="shared" si="13"/>
        <v>0</v>
      </c>
      <c r="Y213" s="155">
        <v>0</v>
      </c>
      <c r="Z213" s="155">
        <v>0</v>
      </c>
      <c r="AA213" s="155">
        <v>0</v>
      </c>
      <c r="AB213" s="155">
        <f t="shared" si="12"/>
        <v>188556552</v>
      </c>
      <c r="AC213" s="167" t="s">
        <v>19</v>
      </c>
      <c r="AD213" s="197">
        <v>8355</v>
      </c>
      <c r="AE213" s="155" t="s">
        <v>102</v>
      </c>
      <c r="AF213" s="155">
        <v>2</v>
      </c>
      <c r="AG213" s="198" t="s">
        <v>71</v>
      </c>
      <c r="AH213" s="155" t="s">
        <v>25</v>
      </c>
      <c r="AI213" s="199">
        <v>45005</v>
      </c>
      <c r="AJ213" s="198" t="s">
        <v>61</v>
      </c>
      <c r="AK213" s="155"/>
      <c r="AL213" s="155">
        <v>0</v>
      </c>
      <c r="AM213" s="155">
        <v>0</v>
      </c>
      <c r="AN213" s="155">
        <v>0</v>
      </c>
      <c r="AO213" s="155">
        <v>0</v>
      </c>
      <c r="AP213" s="155">
        <v>133500</v>
      </c>
      <c r="AQ213" s="155">
        <v>38904784</v>
      </c>
      <c r="AR213" s="155">
        <v>41131669</v>
      </c>
      <c r="AS213" s="155">
        <v>29170873.439999998</v>
      </c>
      <c r="AT213" s="163"/>
    </row>
    <row r="214" spans="1:46" s="200" customFormat="1" ht="15" x14ac:dyDescent="0.25">
      <c r="A214" s="189">
        <v>900013381</v>
      </c>
      <c r="B214" s="174" t="s">
        <v>394</v>
      </c>
      <c r="C214" s="196">
        <v>44896</v>
      </c>
      <c r="D214" s="196">
        <v>42370</v>
      </c>
      <c r="E214" s="196">
        <v>44865</v>
      </c>
      <c r="F214" s="155">
        <v>971368614</v>
      </c>
      <c r="G214" s="155">
        <v>4983148</v>
      </c>
      <c r="H214" s="155">
        <v>0</v>
      </c>
      <c r="I214" s="155">
        <v>0</v>
      </c>
      <c r="J214" s="155">
        <v>673739951.34000003</v>
      </c>
      <c r="K214" s="155">
        <v>0</v>
      </c>
      <c r="L214" s="155">
        <v>0</v>
      </c>
      <c r="M214" s="155">
        <v>97900</v>
      </c>
      <c r="N214" s="155">
        <v>0</v>
      </c>
      <c r="O214" s="155">
        <v>0</v>
      </c>
      <c r="P214" s="155">
        <v>0</v>
      </c>
      <c r="Q214" s="155">
        <v>93155145</v>
      </c>
      <c r="R214" s="155">
        <v>0</v>
      </c>
      <c r="S214" s="155">
        <v>12267765</v>
      </c>
      <c r="T214" s="155">
        <v>10884697</v>
      </c>
      <c r="U214" s="155">
        <v>0</v>
      </c>
      <c r="V214" s="155">
        <v>9073909</v>
      </c>
      <c r="W214" s="155">
        <v>167166098.65999997</v>
      </c>
      <c r="X214" s="155">
        <f t="shared" si="13"/>
        <v>0</v>
      </c>
      <c r="Y214" s="155">
        <v>0</v>
      </c>
      <c r="Z214" s="155">
        <v>31500</v>
      </c>
      <c r="AA214" s="155">
        <v>31500</v>
      </c>
      <c r="AB214" s="155">
        <f t="shared" si="12"/>
        <v>971337114</v>
      </c>
      <c r="AC214" s="167" t="s">
        <v>59</v>
      </c>
      <c r="AD214" s="197">
        <v>7960</v>
      </c>
      <c r="AE214" s="155" t="s">
        <v>102</v>
      </c>
      <c r="AF214" s="155">
        <v>2</v>
      </c>
      <c r="AG214" s="198" t="s">
        <v>71</v>
      </c>
      <c r="AH214" s="155" t="s">
        <v>25</v>
      </c>
      <c r="AI214" s="199">
        <v>44934</v>
      </c>
      <c r="AJ214" s="198" t="s">
        <v>61</v>
      </c>
      <c r="AK214" s="155"/>
      <c r="AL214" s="155">
        <v>0</v>
      </c>
      <c r="AM214" s="155">
        <v>0</v>
      </c>
      <c r="AN214" s="155">
        <v>0</v>
      </c>
      <c r="AO214" s="155">
        <v>0</v>
      </c>
      <c r="AP214" s="155"/>
      <c r="AQ214" s="155">
        <v>306254355</v>
      </c>
      <c r="AR214" s="155">
        <v>233301990</v>
      </c>
      <c r="AS214" s="155">
        <v>134183606.34</v>
      </c>
      <c r="AT214" s="163"/>
    </row>
    <row r="215" spans="1:46" s="200" customFormat="1" ht="15" x14ac:dyDescent="0.25">
      <c r="A215" s="189">
        <v>891856507</v>
      </c>
      <c r="B215" s="174" t="s">
        <v>395</v>
      </c>
      <c r="C215" s="196">
        <v>44911</v>
      </c>
      <c r="D215" s="196" t="s">
        <v>396</v>
      </c>
      <c r="E215" s="196" t="s">
        <v>397</v>
      </c>
      <c r="F215" s="155">
        <v>1349085917</v>
      </c>
      <c r="G215" s="155">
        <v>621869</v>
      </c>
      <c r="H215" s="155">
        <v>0</v>
      </c>
      <c r="I215" s="155">
        <v>0</v>
      </c>
      <c r="J215" s="155">
        <v>672588558</v>
      </c>
      <c r="K215" s="155">
        <v>0</v>
      </c>
      <c r="L215" s="155">
        <v>2010571</v>
      </c>
      <c r="M215" s="155">
        <v>1625758</v>
      </c>
      <c r="N215" s="155">
        <v>39603166</v>
      </c>
      <c r="O215" s="155">
        <v>0</v>
      </c>
      <c r="P215" s="155">
        <v>0</v>
      </c>
      <c r="Q215" s="155">
        <v>135640111</v>
      </c>
      <c r="R215" s="155">
        <v>0</v>
      </c>
      <c r="S215" s="155">
        <v>270726485</v>
      </c>
      <c r="T215" s="155">
        <v>45911786</v>
      </c>
      <c r="U215" s="155">
        <v>80648</v>
      </c>
      <c r="V215" s="155">
        <v>66654539</v>
      </c>
      <c r="W215" s="155">
        <v>113622426</v>
      </c>
      <c r="X215" s="155">
        <f t="shared" si="13"/>
        <v>0</v>
      </c>
      <c r="Y215" s="155">
        <v>0</v>
      </c>
      <c r="Z215" s="155">
        <v>8707267</v>
      </c>
      <c r="AA215" s="155">
        <v>8707267</v>
      </c>
      <c r="AB215" s="155">
        <f t="shared" si="12"/>
        <v>1340378650</v>
      </c>
      <c r="AC215" s="167" t="s">
        <v>19</v>
      </c>
      <c r="AD215" s="197">
        <v>8277</v>
      </c>
      <c r="AE215" s="155" t="s">
        <v>102</v>
      </c>
      <c r="AF215" s="155">
        <v>2</v>
      </c>
      <c r="AG215" s="198" t="s">
        <v>71</v>
      </c>
      <c r="AH215" s="155" t="s">
        <v>25</v>
      </c>
      <c r="AI215" s="199">
        <v>44941</v>
      </c>
      <c r="AJ215" s="198" t="s">
        <v>61</v>
      </c>
      <c r="AK215" s="155"/>
      <c r="AL215" s="155">
        <v>0</v>
      </c>
      <c r="AM215" s="155">
        <v>0</v>
      </c>
      <c r="AN215" s="155">
        <v>0</v>
      </c>
      <c r="AO215" s="155">
        <v>0</v>
      </c>
      <c r="AP215" s="155">
        <v>1940690</v>
      </c>
      <c r="AQ215" s="155">
        <v>241574469</v>
      </c>
      <c r="AR215" s="155">
        <v>194694440</v>
      </c>
      <c r="AS215" s="155">
        <v>234378959</v>
      </c>
      <c r="AT215" s="163"/>
    </row>
    <row r="216" spans="1:46" s="200" customFormat="1" ht="15" x14ac:dyDescent="0.25">
      <c r="A216" s="189">
        <v>805011262</v>
      </c>
      <c r="B216" s="174" t="s">
        <v>398</v>
      </c>
      <c r="C216" s="196">
        <v>44918</v>
      </c>
      <c r="D216" s="196">
        <v>43466</v>
      </c>
      <c r="E216" s="196">
        <v>44895</v>
      </c>
      <c r="F216" s="155">
        <v>5888069229</v>
      </c>
      <c r="G216" s="155">
        <v>0</v>
      </c>
      <c r="H216" s="155">
        <v>0</v>
      </c>
      <c r="I216" s="155">
        <v>0</v>
      </c>
      <c r="J216" s="155">
        <v>3326994791.73</v>
      </c>
      <c r="K216" s="155">
        <v>0</v>
      </c>
      <c r="L216" s="155">
        <v>0</v>
      </c>
      <c r="M216" s="155">
        <v>0</v>
      </c>
      <c r="N216" s="155">
        <v>0</v>
      </c>
      <c r="O216" s="155">
        <v>0</v>
      </c>
      <c r="P216" s="155">
        <v>0</v>
      </c>
      <c r="Q216" s="155">
        <v>1191010718</v>
      </c>
      <c r="R216" s="155">
        <v>0</v>
      </c>
      <c r="S216" s="155">
        <v>280810124</v>
      </c>
      <c r="T216" s="155">
        <v>81666545</v>
      </c>
      <c r="U216" s="155">
        <v>1893751</v>
      </c>
      <c r="V216" s="155">
        <v>5803351</v>
      </c>
      <c r="W216" s="155">
        <v>999889948.27000046</v>
      </c>
      <c r="X216" s="155">
        <f t="shared" si="13"/>
        <v>0</v>
      </c>
      <c r="Y216" s="155">
        <v>0</v>
      </c>
      <c r="Z216" s="155">
        <v>0</v>
      </c>
      <c r="AA216" s="155">
        <v>0</v>
      </c>
      <c r="AB216" s="155">
        <f t="shared" si="12"/>
        <v>5888069229</v>
      </c>
      <c r="AC216" s="167" t="s">
        <v>55</v>
      </c>
      <c r="AD216" s="197">
        <v>8384</v>
      </c>
      <c r="AE216" s="155" t="s">
        <v>102</v>
      </c>
      <c r="AF216" s="155">
        <v>2</v>
      </c>
      <c r="AG216" s="198" t="s">
        <v>71</v>
      </c>
      <c r="AH216" s="155" t="s">
        <v>25</v>
      </c>
      <c r="AI216" s="199">
        <v>45008</v>
      </c>
      <c r="AJ216" s="198" t="s">
        <v>61</v>
      </c>
      <c r="AK216" s="155"/>
      <c r="AL216" s="155">
        <v>0</v>
      </c>
      <c r="AM216" s="155">
        <v>0</v>
      </c>
      <c r="AN216" s="155">
        <v>0</v>
      </c>
      <c r="AO216" s="155">
        <v>0</v>
      </c>
      <c r="AP216" s="155">
        <v>53908263</v>
      </c>
      <c r="AQ216" s="155">
        <v>1151982846</v>
      </c>
      <c r="AR216" s="155">
        <v>1075825410</v>
      </c>
      <c r="AS216" s="155">
        <v>1045278272.73</v>
      </c>
      <c r="AT216" s="163"/>
    </row>
    <row r="217" spans="1:46" s="200" customFormat="1" ht="15" x14ac:dyDescent="0.25">
      <c r="A217" s="189">
        <v>892300708</v>
      </c>
      <c r="B217" s="174" t="s">
        <v>399</v>
      </c>
      <c r="C217" s="196">
        <v>44916</v>
      </c>
      <c r="D217" s="196">
        <v>43405</v>
      </c>
      <c r="E217" s="196">
        <v>44895</v>
      </c>
      <c r="F217" s="155">
        <v>2472525516.8400002</v>
      </c>
      <c r="G217" s="155">
        <v>52647461.399999999</v>
      </c>
      <c r="H217" s="155">
        <v>0</v>
      </c>
      <c r="I217" s="155">
        <v>0</v>
      </c>
      <c r="J217" s="155">
        <v>891080701.25999999</v>
      </c>
      <c r="K217" s="155">
        <v>0</v>
      </c>
      <c r="L217" s="155">
        <v>7508884</v>
      </c>
      <c r="M217" s="155">
        <v>5072234</v>
      </c>
      <c r="N217" s="155">
        <v>147000</v>
      </c>
      <c r="O217" s="155">
        <v>0</v>
      </c>
      <c r="P217" s="155">
        <v>0</v>
      </c>
      <c r="Q217" s="155">
        <v>225827143</v>
      </c>
      <c r="R217" s="155">
        <v>0</v>
      </c>
      <c r="S217" s="155">
        <v>141335018</v>
      </c>
      <c r="T217" s="155">
        <v>22462943</v>
      </c>
      <c r="U217" s="155">
        <v>0</v>
      </c>
      <c r="V217" s="155">
        <v>281472212</v>
      </c>
      <c r="W217" s="155">
        <v>844971920.18000031</v>
      </c>
      <c r="X217" s="155">
        <f t="shared" si="13"/>
        <v>0</v>
      </c>
      <c r="Y217" s="155">
        <v>0</v>
      </c>
      <c r="Z217" s="155">
        <v>7520828</v>
      </c>
      <c r="AA217" s="155">
        <v>7520828</v>
      </c>
      <c r="AB217" s="155">
        <f t="shared" si="12"/>
        <v>2465004688.8400002</v>
      </c>
      <c r="AC217" s="167" t="s">
        <v>19</v>
      </c>
      <c r="AD217" s="197">
        <v>8375</v>
      </c>
      <c r="AE217" s="155" t="s">
        <v>102</v>
      </c>
      <c r="AF217" s="155">
        <v>2</v>
      </c>
      <c r="AG217" s="198" t="s">
        <v>71</v>
      </c>
      <c r="AH217" s="155" t="s">
        <v>25</v>
      </c>
      <c r="AI217" s="199">
        <v>45006</v>
      </c>
      <c r="AJ217" s="198" t="s">
        <v>61</v>
      </c>
      <c r="AK217" s="155"/>
      <c r="AL217" s="155">
        <v>0</v>
      </c>
      <c r="AM217" s="155">
        <v>0</v>
      </c>
      <c r="AN217" s="155">
        <v>0</v>
      </c>
      <c r="AO217" s="155">
        <v>0</v>
      </c>
      <c r="AP217" s="155">
        <v>363351752</v>
      </c>
      <c r="AQ217" s="155">
        <v>103775233</v>
      </c>
      <c r="AR217" s="155">
        <v>343676017.25999999</v>
      </c>
      <c r="AS217" s="155">
        <v>80277699</v>
      </c>
      <c r="AT217" s="163"/>
    </row>
    <row r="218" spans="1:46" s="200" customFormat="1" ht="15" x14ac:dyDescent="0.25">
      <c r="A218" s="189">
        <v>800174851</v>
      </c>
      <c r="B218" s="174" t="s">
        <v>400</v>
      </c>
      <c r="C218" s="196">
        <v>44918</v>
      </c>
      <c r="D218" s="196">
        <v>43497</v>
      </c>
      <c r="E218" s="196">
        <v>44895</v>
      </c>
      <c r="F218" s="155">
        <v>2721024621.4699998</v>
      </c>
      <c r="G218" s="155">
        <v>2449804</v>
      </c>
      <c r="H218" s="155">
        <v>0</v>
      </c>
      <c r="I218" s="155">
        <v>0</v>
      </c>
      <c r="J218" s="155">
        <v>1555541168.5799999</v>
      </c>
      <c r="K218" s="155">
        <v>1377139</v>
      </c>
      <c r="L218" s="155">
        <v>18581053</v>
      </c>
      <c r="M218" s="155">
        <v>25407070.390000001</v>
      </c>
      <c r="N218" s="155">
        <v>62469014</v>
      </c>
      <c r="O218" s="155">
        <v>0</v>
      </c>
      <c r="P218" s="155">
        <v>208200</v>
      </c>
      <c r="Q218" s="155">
        <v>329073595</v>
      </c>
      <c r="R218" s="155">
        <v>0</v>
      </c>
      <c r="S218" s="155">
        <v>151160848</v>
      </c>
      <c r="T218" s="155">
        <v>110483559</v>
      </c>
      <c r="U218" s="155">
        <v>666202</v>
      </c>
      <c r="V218" s="155">
        <v>2680102</v>
      </c>
      <c r="W218" s="155">
        <v>460926866.49999952</v>
      </c>
      <c r="X218" s="155">
        <f t="shared" si="13"/>
        <v>0</v>
      </c>
      <c r="Y218" s="155">
        <v>0</v>
      </c>
      <c r="Z218" s="155">
        <v>965132</v>
      </c>
      <c r="AA218" s="155">
        <v>965132</v>
      </c>
      <c r="AB218" s="155">
        <f t="shared" si="12"/>
        <v>2720059489.4699998</v>
      </c>
      <c r="AC218" s="167" t="s">
        <v>19</v>
      </c>
      <c r="AD218" s="197">
        <v>8386</v>
      </c>
      <c r="AE218" s="155" t="s">
        <v>102</v>
      </c>
      <c r="AF218" s="155">
        <v>2</v>
      </c>
      <c r="AG218" s="198" t="s">
        <v>71</v>
      </c>
      <c r="AH218" s="155" t="s">
        <v>25</v>
      </c>
      <c r="AI218" s="199">
        <v>45008</v>
      </c>
      <c r="AJ218" s="198" t="s">
        <v>61</v>
      </c>
      <c r="AK218" s="155"/>
      <c r="AL218" s="155">
        <v>208200</v>
      </c>
      <c r="AM218" s="155">
        <v>0</v>
      </c>
      <c r="AN218" s="155">
        <v>0</v>
      </c>
      <c r="AO218" s="155">
        <v>0</v>
      </c>
      <c r="AP218" s="155">
        <v>483208506</v>
      </c>
      <c r="AQ218" s="155">
        <v>351763744</v>
      </c>
      <c r="AR218" s="155">
        <v>478069764</v>
      </c>
      <c r="AS218" s="155">
        <v>242499154.57999998</v>
      </c>
      <c r="AT218" s="163"/>
    </row>
    <row r="219" spans="1:46" s="200" customFormat="1" ht="15" x14ac:dyDescent="0.25">
      <c r="A219" s="189">
        <v>890701033</v>
      </c>
      <c r="B219" s="174" t="s">
        <v>135</v>
      </c>
      <c r="C219" s="196">
        <v>44923</v>
      </c>
      <c r="D219" s="196">
        <v>43344</v>
      </c>
      <c r="E219" s="196">
        <v>44895</v>
      </c>
      <c r="F219" s="155">
        <v>7661224069</v>
      </c>
      <c r="G219" s="155">
        <v>124141.99999999983</v>
      </c>
      <c r="H219" s="155">
        <v>0</v>
      </c>
      <c r="I219" s="155">
        <v>0</v>
      </c>
      <c r="J219" s="155">
        <v>968570394.00999999</v>
      </c>
      <c r="K219" s="155">
        <v>16287</v>
      </c>
      <c r="L219" s="155">
        <v>152364</v>
      </c>
      <c r="M219" s="155">
        <v>3071549</v>
      </c>
      <c r="N219" s="155">
        <v>6942635</v>
      </c>
      <c r="O219" s="155">
        <v>0</v>
      </c>
      <c r="P219" s="155">
        <v>0</v>
      </c>
      <c r="Q219" s="155">
        <v>571342859</v>
      </c>
      <c r="R219" s="155">
        <v>0</v>
      </c>
      <c r="S219" s="155">
        <v>285447317</v>
      </c>
      <c r="T219" s="155">
        <v>2471303547</v>
      </c>
      <c r="U219" s="155">
        <v>0</v>
      </c>
      <c r="V219" s="155">
        <v>259229962</v>
      </c>
      <c r="W219" s="155">
        <v>3095023012.9899998</v>
      </c>
      <c r="X219" s="155">
        <f t="shared" si="13"/>
        <v>0</v>
      </c>
      <c r="Y219" s="155">
        <v>0</v>
      </c>
      <c r="Z219" s="155">
        <v>1472498</v>
      </c>
      <c r="AA219" s="155">
        <v>1472498</v>
      </c>
      <c r="AB219" s="155">
        <f t="shared" si="12"/>
        <v>7659751571</v>
      </c>
      <c r="AC219" s="167" t="s">
        <v>56</v>
      </c>
      <c r="AD219" s="197">
        <v>8451</v>
      </c>
      <c r="AE219" s="155" t="s">
        <v>102</v>
      </c>
      <c r="AF219" s="155">
        <v>2</v>
      </c>
      <c r="AG219" s="198" t="s">
        <v>71</v>
      </c>
      <c r="AH219" s="155" t="s">
        <v>25</v>
      </c>
      <c r="AI219" s="199">
        <v>45013</v>
      </c>
      <c r="AJ219" s="198" t="s">
        <v>61</v>
      </c>
      <c r="AK219" s="155"/>
      <c r="AL219" s="155">
        <v>0</v>
      </c>
      <c r="AM219" s="155">
        <v>0</v>
      </c>
      <c r="AN219" s="155">
        <v>0</v>
      </c>
      <c r="AO219" s="155">
        <v>0</v>
      </c>
      <c r="AP219" s="155">
        <v>905566574</v>
      </c>
      <c r="AQ219" s="155">
        <v>54111024</v>
      </c>
      <c r="AR219" s="155">
        <v>2025072.96</v>
      </c>
      <c r="AS219" s="155">
        <v>6867723.0499999998</v>
      </c>
      <c r="AT219" s="163"/>
    </row>
    <row r="220" spans="1:46" s="200" customFormat="1" ht="15" x14ac:dyDescent="0.25">
      <c r="A220" s="189">
        <v>900179340</v>
      </c>
      <c r="B220" s="174" t="s">
        <v>225</v>
      </c>
      <c r="C220" s="196">
        <v>44896</v>
      </c>
      <c r="D220" s="196">
        <v>42217</v>
      </c>
      <c r="E220" s="196">
        <v>44834</v>
      </c>
      <c r="F220" s="155">
        <v>74648142</v>
      </c>
      <c r="G220" s="155">
        <v>0</v>
      </c>
      <c r="H220" s="155">
        <v>0</v>
      </c>
      <c r="I220" s="155">
        <v>0</v>
      </c>
      <c r="J220" s="155">
        <v>0</v>
      </c>
      <c r="K220" s="155">
        <v>0</v>
      </c>
      <c r="L220" s="155">
        <v>0</v>
      </c>
      <c r="M220" s="155">
        <v>0</v>
      </c>
      <c r="N220" s="155">
        <v>0</v>
      </c>
      <c r="O220" s="155">
        <v>0</v>
      </c>
      <c r="P220" s="155">
        <v>0</v>
      </c>
      <c r="Q220" s="155">
        <v>0</v>
      </c>
      <c r="R220" s="155">
        <v>0</v>
      </c>
      <c r="S220" s="155">
        <v>211725</v>
      </c>
      <c r="T220" s="155">
        <v>28000000</v>
      </c>
      <c r="U220" s="155">
        <v>0</v>
      </c>
      <c r="V220" s="155">
        <v>2055631</v>
      </c>
      <c r="W220" s="155">
        <v>44380786</v>
      </c>
      <c r="X220" s="155">
        <f t="shared" si="13"/>
        <v>0</v>
      </c>
      <c r="Y220" s="155">
        <v>0</v>
      </c>
      <c r="Z220" s="155">
        <v>0</v>
      </c>
      <c r="AA220" s="155">
        <v>0</v>
      </c>
      <c r="AB220" s="155">
        <f t="shared" si="12"/>
        <v>74648142</v>
      </c>
      <c r="AC220" s="167" t="s">
        <v>19</v>
      </c>
      <c r="AD220" s="197">
        <v>7975</v>
      </c>
      <c r="AE220" s="155" t="s">
        <v>102</v>
      </c>
      <c r="AF220" s="155">
        <v>2</v>
      </c>
      <c r="AG220" s="198" t="s">
        <v>71</v>
      </c>
      <c r="AH220" s="155" t="s">
        <v>25</v>
      </c>
      <c r="AI220" s="199">
        <v>44984</v>
      </c>
      <c r="AJ220" s="198" t="s">
        <v>61</v>
      </c>
      <c r="AK220" s="155" t="s">
        <v>182</v>
      </c>
      <c r="AL220" s="155">
        <v>0</v>
      </c>
      <c r="AM220" s="155">
        <v>0</v>
      </c>
      <c r="AN220" s="155">
        <v>0</v>
      </c>
      <c r="AO220" s="155">
        <v>0</v>
      </c>
      <c r="AP220" s="155">
        <v>0</v>
      </c>
      <c r="AQ220" s="155">
        <v>0</v>
      </c>
      <c r="AR220" s="155">
        <v>0</v>
      </c>
      <c r="AS220" s="155">
        <v>0</v>
      </c>
      <c r="AT220" s="163"/>
    </row>
    <row r="221" spans="1:46" s="200" customFormat="1" ht="15" x14ac:dyDescent="0.25">
      <c r="A221" s="189">
        <v>800089364</v>
      </c>
      <c r="B221" s="174" t="s">
        <v>148</v>
      </c>
      <c r="C221" s="196">
        <v>44901</v>
      </c>
      <c r="D221" s="196">
        <v>44562</v>
      </c>
      <c r="E221" s="196">
        <v>44865</v>
      </c>
      <c r="F221" s="155">
        <v>75266270</v>
      </c>
      <c r="G221" s="155">
        <v>0</v>
      </c>
      <c r="H221" s="155">
        <v>0</v>
      </c>
      <c r="I221" s="155">
        <v>0</v>
      </c>
      <c r="J221" s="155">
        <v>37844438.240000002</v>
      </c>
      <c r="K221" s="155">
        <v>0</v>
      </c>
      <c r="L221" s="155">
        <v>0</v>
      </c>
      <c r="M221" s="155">
        <v>0</v>
      </c>
      <c r="N221" s="155">
        <v>0</v>
      </c>
      <c r="O221" s="155">
        <v>0</v>
      </c>
      <c r="P221" s="155">
        <v>3260205</v>
      </c>
      <c r="Q221" s="155">
        <v>12680000</v>
      </c>
      <c r="R221" s="155">
        <v>0</v>
      </c>
      <c r="S221" s="155">
        <v>576448</v>
      </c>
      <c r="T221" s="155">
        <v>13560183</v>
      </c>
      <c r="U221" s="155">
        <v>0</v>
      </c>
      <c r="V221" s="155">
        <v>5822530</v>
      </c>
      <c r="W221" s="155">
        <v>1522465.7599999905</v>
      </c>
      <c r="X221" s="155">
        <f t="shared" si="13"/>
        <v>0</v>
      </c>
      <c r="Y221" s="155">
        <v>0</v>
      </c>
      <c r="Z221" s="155">
        <v>0</v>
      </c>
      <c r="AA221" s="155">
        <v>0</v>
      </c>
      <c r="AB221" s="155">
        <f t="shared" si="12"/>
        <v>75266270</v>
      </c>
      <c r="AC221" s="167" t="s">
        <v>19</v>
      </c>
      <c r="AD221" s="197">
        <v>8054</v>
      </c>
      <c r="AE221" s="155" t="s">
        <v>102</v>
      </c>
      <c r="AF221" s="155">
        <v>2</v>
      </c>
      <c r="AG221" s="198" t="s">
        <v>71</v>
      </c>
      <c r="AH221" s="155" t="s">
        <v>25</v>
      </c>
      <c r="AI221" s="199">
        <v>44928</v>
      </c>
      <c r="AJ221" s="198" t="s">
        <v>61</v>
      </c>
      <c r="AK221" s="155" t="s">
        <v>401</v>
      </c>
      <c r="AL221" s="155">
        <v>3260205</v>
      </c>
      <c r="AM221" s="155">
        <v>0</v>
      </c>
      <c r="AN221" s="155">
        <v>0</v>
      </c>
      <c r="AO221" s="155">
        <v>0</v>
      </c>
      <c r="AP221" s="155">
        <v>13114725</v>
      </c>
      <c r="AQ221" s="155">
        <v>12902290</v>
      </c>
      <c r="AR221" s="155">
        <v>11638010</v>
      </c>
      <c r="AS221" s="155">
        <v>189413.24</v>
      </c>
      <c r="AT221" s="163"/>
    </row>
    <row r="222" spans="1:46" s="200" customFormat="1" ht="15" x14ac:dyDescent="0.25">
      <c r="A222" s="189">
        <v>900482242</v>
      </c>
      <c r="B222" s="174" t="s">
        <v>403</v>
      </c>
      <c r="C222" s="196">
        <v>44906</v>
      </c>
      <c r="D222" s="196">
        <v>43862</v>
      </c>
      <c r="E222" s="196">
        <v>44834</v>
      </c>
      <c r="F222" s="155">
        <v>190066754</v>
      </c>
      <c r="G222" s="155">
        <v>11613451</v>
      </c>
      <c r="H222" s="155">
        <v>0</v>
      </c>
      <c r="I222" s="155">
        <v>0</v>
      </c>
      <c r="J222" s="155">
        <v>0</v>
      </c>
      <c r="K222" s="155">
        <v>0</v>
      </c>
      <c r="L222" s="155">
        <v>0</v>
      </c>
      <c r="M222" s="155">
        <v>0</v>
      </c>
      <c r="N222" s="155">
        <v>0</v>
      </c>
      <c r="O222" s="155">
        <v>0</v>
      </c>
      <c r="P222" s="155">
        <v>0</v>
      </c>
      <c r="Q222" s="155">
        <v>149577805</v>
      </c>
      <c r="R222" s="155">
        <v>0</v>
      </c>
      <c r="S222" s="155">
        <v>9302709</v>
      </c>
      <c r="T222" s="155">
        <v>14502802</v>
      </c>
      <c r="U222" s="155">
        <v>5081087</v>
      </c>
      <c r="V222" s="155">
        <v>0</v>
      </c>
      <c r="W222" s="155">
        <v>-11100</v>
      </c>
      <c r="X222" s="155">
        <f t="shared" si="13"/>
        <v>0</v>
      </c>
      <c r="Y222" s="155">
        <v>0</v>
      </c>
      <c r="Z222" s="155">
        <v>0</v>
      </c>
      <c r="AA222" s="155">
        <v>0</v>
      </c>
      <c r="AB222" s="155">
        <f t="shared" si="12"/>
        <v>190066754</v>
      </c>
      <c r="AC222" s="167" t="s">
        <v>19</v>
      </c>
      <c r="AD222" s="197">
        <v>8137</v>
      </c>
      <c r="AE222" s="155" t="s">
        <v>102</v>
      </c>
      <c r="AF222" s="155">
        <v>2</v>
      </c>
      <c r="AG222" s="198" t="s">
        <v>71</v>
      </c>
      <c r="AH222" s="155" t="s">
        <v>25</v>
      </c>
      <c r="AI222" s="199">
        <v>44928</v>
      </c>
      <c r="AJ222" s="198" t="s">
        <v>61</v>
      </c>
      <c r="AK222" s="155"/>
      <c r="AL222" s="155">
        <v>0</v>
      </c>
      <c r="AM222" s="155">
        <v>0</v>
      </c>
      <c r="AN222" s="155">
        <v>0</v>
      </c>
      <c r="AO222" s="155">
        <v>0</v>
      </c>
      <c r="AP222" s="155">
        <v>0</v>
      </c>
      <c r="AQ222" s="155">
        <v>0</v>
      </c>
      <c r="AR222" s="155">
        <v>0</v>
      </c>
      <c r="AS222" s="155">
        <v>0</v>
      </c>
      <c r="AT222" s="163"/>
    </row>
    <row r="223" spans="1:46" s="200" customFormat="1" ht="15" x14ac:dyDescent="0.25">
      <c r="A223" s="189">
        <v>890000600</v>
      </c>
      <c r="B223" s="174" t="s">
        <v>404</v>
      </c>
      <c r="C223" s="196">
        <v>44909</v>
      </c>
      <c r="D223" s="196">
        <v>39845</v>
      </c>
      <c r="E223" s="196">
        <v>44895</v>
      </c>
      <c r="F223" s="155">
        <v>59785140</v>
      </c>
      <c r="G223" s="155">
        <v>201968</v>
      </c>
      <c r="H223" s="155">
        <v>0</v>
      </c>
      <c r="I223" s="155">
        <v>0</v>
      </c>
      <c r="J223" s="155">
        <v>13785883.789999999</v>
      </c>
      <c r="K223" s="155">
        <v>0</v>
      </c>
      <c r="L223" s="155">
        <v>0</v>
      </c>
      <c r="M223" s="155">
        <v>0</v>
      </c>
      <c r="N223" s="155">
        <v>0</v>
      </c>
      <c r="O223" s="155">
        <v>0</v>
      </c>
      <c r="P223" s="155">
        <v>0</v>
      </c>
      <c r="Q223" s="155">
        <v>3250152</v>
      </c>
      <c r="R223" s="155">
        <v>0</v>
      </c>
      <c r="S223" s="155">
        <v>9527207</v>
      </c>
      <c r="T223" s="155">
        <v>18715555</v>
      </c>
      <c r="U223" s="155">
        <v>103434</v>
      </c>
      <c r="V223" s="155">
        <v>10524407</v>
      </c>
      <c r="W223" s="155">
        <v>3676533.2100000009</v>
      </c>
      <c r="X223" s="155">
        <f t="shared" si="13"/>
        <v>0</v>
      </c>
      <c r="Y223" s="155">
        <v>0</v>
      </c>
      <c r="Z223" s="155">
        <v>0</v>
      </c>
      <c r="AA223" s="155">
        <v>0</v>
      </c>
      <c r="AB223" s="155">
        <f t="shared" si="12"/>
        <v>59785140</v>
      </c>
      <c r="AC223" s="167" t="s">
        <v>56</v>
      </c>
      <c r="AD223" s="197">
        <v>8241</v>
      </c>
      <c r="AE223" s="155" t="s">
        <v>102</v>
      </c>
      <c r="AF223" s="155">
        <v>2</v>
      </c>
      <c r="AG223" s="198" t="s">
        <v>71</v>
      </c>
      <c r="AH223" s="155" t="s">
        <v>25</v>
      </c>
      <c r="AI223" s="199">
        <v>44928</v>
      </c>
      <c r="AJ223" s="198" t="s">
        <v>61</v>
      </c>
      <c r="AK223" s="155"/>
      <c r="AL223" s="155">
        <v>0</v>
      </c>
      <c r="AM223" s="155">
        <v>0</v>
      </c>
      <c r="AN223" s="155">
        <v>0</v>
      </c>
      <c r="AO223" s="155">
        <v>0</v>
      </c>
      <c r="AP223" s="155">
        <v>9299737</v>
      </c>
      <c r="AQ223" s="155">
        <v>2532851</v>
      </c>
      <c r="AR223" s="155">
        <v>1953295.79</v>
      </c>
      <c r="AS223" s="155">
        <v>0</v>
      </c>
      <c r="AT223" s="163"/>
    </row>
    <row r="224" spans="1:46" s="200" customFormat="1" ht="15" x14ac:dyDescent="0.25">
      <c r="A224" s="189">
        <v>900355585</v>
      </c>
      <c r="B224" s="174" t="s">
        <v>405</v>
      </c>
      <c r="C224" s="196">
        <v>44911</v>
      </c>
      <c r="D224" s="196" t="s">
        <v>406</v>
      </c>
      <c r="E224" s="196" t="s">
        <v>141</v>
      </c>
      <c r="F224" s="155">
        <v>111404785</v>
      </c>
      <c r="G224" s="155">
        <v>0</v>
      </c>
      <c r="H224" s="155">
        <v>0</v>
      </c>
      <c r="I224" s="155">
        <v>0</v>
      </c>
      <c r="J224" s="155">
        <v>40281715</v>
      </c>
      <c r="K224" s="155">
        <v>0</v>
      </c>
      <c r="L224" s="155">
        <v>0</v>
      </c>
      <c r="M224" s="155">
        <v>0</v>
      </c>
      <c r="N224" s="155">
        <v>0</v>
      </c>
      <c r="O224" s="155">
        <v>0</v>
      </c>
      <c r="P224" s="155">
        <v>0</v>
      </c>
      <c r="Q224" s="155">
        <v>0</v>
      </c>
      <c r="R224" s="155">
        <v>0</v>
      </c>
      <c r="S224" s="155">
        <v>11096143</v>
      </c>
      <c r="T224" s="155">
        <v>10873385</v>
      </c>
      <c r="U224" s="155">
        <v>0</v>
      </c>
      <c r="V224" s="155">
        <v>10880351</v>
      </c>
      <c r="W224" s="155">
        <v>38273191</v>
      </c>
      <c r="X224" s="155">
        <f t="shared" si="13"/>
        <v>0</v>
      </c>
      <c r="Y224" s="155">
        <v>0</v>
      </c>
      <c r="Z224" s="155">
        <v>0</v>
      </c>
      <c r="AA224" s="155">
        <v>0</v>
      </c>
      <c r="AB224" s="155">
        <f t="shared" si="12"/>
        <v>111404785</v>
      </c>
      <c r="AC224" s="167" t="s">
        <v>19</v>
      </c>
      <c r="AD224" s="197">
        <v>8283</v>
      </c>
      <c r="AE224" s="155" t="s">
        <v>102</v>
      </c>
      <c r="AF224" s="155">
        <v>2</v>
      </c>
      <c r="AG224" s="198" t="s">
        <v>71</v>
      </c>
      <c r="AH224" s="155" t="s">
        <v>25</v>
      </c>
      <c r="AI224" s="199">
        <v>44941</v>
      </c>
      <c r="AJ224" s="198" t="s">
        <v>61</v>
      </c>
      <c r="AK224" s="155"/>
      <c r="AL224" s="155">
        <v>0</v>
      </c>
      <c r="AM224" s="155">
        <v>0</v>
      </c>
      <c r="AN224" s="155">
        <v>0</v>
      </c>
      <c r="AO224" s="155">
        <v>0</v>
      </c>
      <c r="AP224" s="155">
        <v>114358</v>
      </c>
      <c r="AQ224" s="155">
        <v>1051413</v>
      </c>
      <c r="AR224" s="155">
        <v>27521783</v>
      </c>
      <c r="AS224" s="155">
        <v>11594161</v>
      </c>
      <c r="AT224" s="163"/>
    </row>
    <row r="225" spans="1:46" s="200" customFormat="1" ht="15" x14ac:dyDescent="0.25">
      <c r="A225" s="189">
        <v>899999123</v>
      </c>
      <c r="B225" s="174" t="s">
        <v>149</v>
      </c>
      <c r="C225" s="196">
        <v>44909</v>
      </c>
      <c r="D225" s="196" t="s">
        <v>408</v>
      </c>
      <c r="E225" s="196" t="s">
        <v>397</v>
      </c>
      <c r="F225" s="155">
        <v>34629625448</v>
      </c>
      <c r="G225" s="155">
        <v>28315008</v>
      </c>
      <c r="H225" s="155">
        <v>0</v>
      </c>
      <c r="I225" s="155">
        <v>0</v>
      </c>
      <c r="J225" s="155">
        <v>10161124283</v>
      </c>
      <c r="K225" s="155">
        <v>125246</v>
      </c>
      <c r="L225" s="155">
        <v>1511720313</v>
      </c>
      <c r="M225" s="155">
        <v>1352831459</v>
      </c>
      <c r="N225" s="155">
        <v>94083745</v>
      </c>
      <c r="O225" s="155">
        <v>328153</v>
      </c>
      <c r="P225" s="155">
        <v>0</v>
      </c>
      <c r="Q225" s="155">
        <v>4000248285</v>
      </c>
      <c r="R225" s="155">
        <v>0</v>
      </c>
      <c r="S225" s="155">
        <v>1746401195</v>
      </c>
      <c r="T225" s="155">
        <v>3166440573</v>
      </c>
      <c r="U225" s="155">
        <v>3249166821</v>
      </c>
      <c r="V225" s="155">
        <v>5680542227</v>
      </c>
      <c r="W225" s="155">
        <v>3638298140</v>
      </c>
      <c r="X225" s="155">
        <f t="shared" si="13"/>
        <v>0</v>
      </c>
      <c r="Y225" s="155">
        <v>0</v>
      </c>
      <c r="Z225" s="155">
        <v>995287356</v>
      </c>
      <c r="AA225" s="155">
        <v>995287356</v>
      </c>
      <c r="AB225" s="155">
        <f t="shared" si="12"/>
        <v>33634338092</v>
      </c>
      <c r="AC225" s="167" t="s">
        <v>55</v>
      </c>
      <c r="AD225" s="197">
        <v>8221</v>
      </c>
      <c r="AE225" s="155" t="s">
        <v>102</v>
      </c>
      <c r="AF225" s="155">
        <v>2</v>
      </c>
      <c r="AG225" s="198" t="s">
        <v>71</v>
      </c>
      <c r="AH225" s="155" t="s">
        <v>25</v>
      </c>
      <c r="AI225" s="199">
        <v>44939</v>
      </c>
      <c r="AJ225" s="198" t="s">
        <v>61</v>
      </c>
      <c r="AK225" s="155"/>
      <c r="AL225" s="155">
        <v>0</v>
      </c>
      <c r="AM225" s="155">
        <v>0</v>
      </c>
      <c r="AN225" s="155">
        <v>0</v>
      </c>
      <c r="AO225" s="155">
        <v>0</v>
      </c>
      <c r="AP225" s="155">
        <v>259203507</v>
      </c>
      <c r="AQ225" s="155">
        <v>2316659000</v>
      </c>
      <c r="AR225" s="155">
        <v>3200418306</v>
      </c>
      <c r="AS225" s="155">
        <v>4384843470.4300003</v>
      </c>
      <c r="AT225" s="163"/>
    </row>
    <row r="226" spans="1:46" s="200" customFormat="1" ht="15" x14ac:dyDescent="0.25">
      <c r="A226" s="189">
        <v>900390423</v>
      </c>
      <c r="B226" s="174" t="s">
        <v>413</v>
      </c>
      <c r="C226" s="196">
        <v>44900</v>
      </c>
      <c r="D226" s="196" t="s">
        <v>414</v>
      </c>
      <c r="E226" s="196" t="s">
        <v>145</v>
      </c>
      <c r="F226" s="155">
        <v>7539748</v>
      </c>
      <c r="G226" s="155">
        <v>90858</v>
      </c>
      <c r="H226" s="155">
        <v>0</v>
      </c>
      <c r="I226" s="155">
        <v>0</v>
      </c>
      <c r="J226" s="155">
        <v>517359</v>
      </c>
      <c r="K226" s="155">
        <v>0</v>
      </c>
      <c r="L226" s="155">
        <v>0</v>
      </c>
      <c r="M226" s="155">
        <v>0</v>
      </c>
      <c r="N226" s="155">
        <v>0</v>
      </c>
      <c r="O226" s="155">
        <v>0</v>
      </c>
      <c r="P226" s="155">
        <v>0</v>
      </c>
      <c r="Q226" s="155">
        <v>0</v>
      </c>
      <c r="R226" s="155">
        <v>0</v>
      </c>
      <c r="S226" s="155">
        <v>577381</v>
      </c>
      <c r="T226" s="155">
        <v>0</v>
      </c>
      <c r="U226" s="155">
        <v>0</v>
      </c>
      <c r="V226" s="155">
        <v>6332174</v>
      </c>
      <c r="W226" s="155">
        <v>21976</v>
      </c>
      <c r="X226" s="155">
        <f t="shared" si="13"/>
        <v>0</v>
      </c>
      <c r="Y226" s="155">
        <v>0</v>
      </c>
      <c r="Z226" s="155">
        <v>8156757</v>
      </c>
      <c r="AA226" s="155">
        <v>8156757</v>
      </c>
      <c r="AB226" s="155">
        <f t="shared" si="12"/>
        <v>-617009</v>
      </c>
      <c r="AC226" s="167" t="s">
        <v>19</v>
      </c>
      <c r="AD226" s="197">
        <v>8030</v>
      </c>
      <c r="AE226" s="155" t="s">
        <v>102</v>
      </c>
      <c r="AF226" s="155">
        <v>2</v>
      </c>
      <c r="AG226" s="198" t="s">
        <v>71</v>
      </c>
      <c r="AH226" s="155" t="s">
        <v>25</v>
      </c>
      <c r="AI226" s="199">
        <v>44930</v>
      </c>
      <c r="AJ226" s="198" t="s">
        <v>61</v>
      </c>
      <c r="AK226" s="155"/>
      <c r="AL226" s="155">
        <v>0</v>
      </c>
      <c r="AM226" s="155">
        <v>0</v>
      </c>
      <c r="AN226" s="155">
        <v>0</v>
      </c>
      <c r="AO226" s="155">
        <v>0</v>
      </c>
      <c r="AP226" s="155">
        <v>0</v>
      </c>
      <c r="AQ226" s="155">
        <v>0</v>
      </c>
      <c r="AR226" s="155">
        <v>0</v>
      </c>
      <c r="AS226" s="155">
        <v>517359</v>
      </c>
      <c r="AT226" s="163"/>
    </row>
    <row r="227" spans="1:46" s="200" customFormat="1" ht="15" x14ac:dyDescent="0.25">
      <c r="A227" s="189">
        <v>900807287</v>
      </c>
      <c r="B227" s="174" t="s">
        <v>415</v>
      </c>
      <c r="C227" s="196">
        <v>44914</v>
      </c>
      <c r="D227" s="196">
        <v>44317</v>
      </c>
      <c r="E227" s="196">
        <v>44865</v>
      </c>
      <c r="F227" s="155">
        <v>408780461</v>
      </c>
      <c r="G227" s="155">
        <v>0</v>
      </c>
      <c r="H227" s="155">
        <v>0</v>
      </c>
      <c r="I227" s="155">
        <v>0</v>
      </c>
      <c r="J227" s="155">
        <v>353193466</v>
      </c>
      <c r="K227" s="155">
        <v>0</v>
      </c>
      <c r="L227" s="155">
        <v>0</v>
      </c>
      <c r="M227" s="155">
        <v>546131</v>
      </c>
      <c r="N227" s="155">
        <v>0</v>
      </c>
      <c r="O227" s="155">
        <v>0</v>
      </c>
      <c r="P227" s="155">
        <v>0</v>
      </c>
      <c r="Q227" s="155">
        <v>30600</v>
      </c>
      <c r="R227" s="155">
        <v>0</v>
      </c>
      <c r="S227" s="155">
        <v>22150097</v>
      </c>
      <c r="T227" s="155">
        <v>5517028</v>
      </c>
      <c r="U227" s="155">
        <v>0</v>
      </c>
      <c r="V227" s="155">
        <v>0</v>
      </c>
      <c r="W227" s="155">
        <v>27343139</v>
      </c>
      <c r="X227" s="155">
        <f t="shared" si="13"/>
        <v>0</v>
      </c>
      <c r="Y227" s="155">
        <v>0</v>
      </c>
      <c r="Z227" s="155">
        <v>0</v>
      </c>
      <c r="AA227" s="155">
        <v>0</v>
      </c>
      <c r="AB227" s="155">
        <f t="shared" si="12"/>
        <v>408780461</v>
      </c>
      <c r="AC227" s="167" t="s">
        <v>19</v>
      </c>
      <c r="AD227" s="197">
        <v>8321</v>
      </c>
      <c r="AE227" s="155" t="s">
        <v>102</v>
      </c>
      <c r="AF227" s="155">
        <v>2</v>
      </c>
      <c r="AG227" s="198" t="s">
        <v>71</v>
      </c>
      <c r="AH227" s="155" t="s">
        <v>25</v>
      </c>
      <c r="AI227" s="199">
        <v>44944</v>
      </c>
      <c r="AJ227" s="198" t="s">
        <v>61</v>
      </c>
      <c r="AK227" s="155"/>
      <c r="AL227" s="155">
        <v>0</v>
      </c>
      <c r="AM227" s="155">
        <v>0</v>
      </c>
      <c r="AN227" s="155">
        <v>0</v>
      </c>
      <c r="AO227" s="155">
        <v>0</v>
      </c>
      <c r="AP227" s="155">
        <v>115937542</v>
      </c>
      <c r="AQ227" s="155">
        <v>119390205</v>
      </c>
      <c r="AR227" s="155">
        <v>117865719</v>
      </c>
      <c r="AS227" s="155">
        <v>0</v>
      </c>
      <c r="AT227" s="163"/>
    </row>
    <row r="228" spans="1:46" s="200" customFormat="1" ht="15" x14ac:dyDescent="0.25">
      <c r="A228" s="189">
        <v>901326019</v>
      </c>
      <c r="B228" s="174" t="s">
        <v>416</v>
      </c>
      <c r="C228" s="196">
        <v>44907</v>
      </c>
      <c r="D228" s="196">
        <v>43862</v>
      </c>
      <c r="E228" s="196">
        <v>44834</v>
      </c>
      <c r="F228" s="155">
        <v>441643288</v>
      </c>
      <c r="G228" s="155">
        <v>0</v>
      </c>
      <c r="H228" s="155">
        <v>0</v>
      </c>
      <c r="I228" s="155">
        <v>0</v>
      </c>
      <c r="J228" s="155">
        <v>56452527</v>
      </c>
      <c r="K228" s="155">
        <v>0</v>
      </c>
      <c r="L228" s="155">
        <v>0</v>
      </c>
      <c r="M228" s="155">
        <v>203207</v>
      </c>
      <c r="N228" s="155">
        <v>0</v>
      </c>
      <c r="O228" s="155">
        <v>0</v>
      </c>
      <c r="P228" s="155">
        <v>0</v>
      </c>
      <c r="Q228" s="155">
        <v>10414688</v>
      </c>
      <c r="R228" s="155">
        <v>0</v>
      </c>
      <c r="S228" s="155">
        <v>60496192</v>
      </c>
      <c r="T228" s="155">
        <v>31469775</v>
      </c>
      <c r="U228" s="155">
        <v>0</v>
      </c>
      <c r="V228" s="155">
        <v>0</v>
      </c>
      <c r="W228" s="155">
        <v>282606899</v>
      </c>
      <c r="X228" s="155">
        <f t="shared" si="13"/>
        <v>0</v>
      </c>
      <c r="Y228" s="155">
        <v>0</v>
      </c>
      <c r="Z228" s="155">
        <v>0</v>
      </c>
      <c r="AA228" s="155">
        <v>0</v>
      </c>
      <c r="AB228" s="155">
        <f t="shared" si="12"/>
        <v>441643288</v>
      </c>
      <c r="AC228" s="167" t="s">
        <v>19</v>
      </c>
      <c r="AD228" s="197">
        <v>8346</v>
      </c>
      <c r="AE228" s="155" t="s">
        <v>102</v>
      </c>
      <c r="AF228" s="155">
        <v>2</v>
      </c>
      <c r="AG228" s="198" t="s">
        <v>71</v>
      </c>
      <c r="AH228" s="155" t="s">
        <v>25</v>
      </c>
      <c r="AI228" s="199">
        <v>45035</v>
      </c>
      <c r="AJ228" s="198" t="s">
        <v>61</v>
      </c>
      <c r="AK228" s="155"/>
      <c r="AL228" s="155">
        <v>0</v>
      </c>
      <c r="AM228" s="155">
        <v>0</v>
      </c>
      <c r="AN228" s="155">
        <v>0</v>
      </c>
      <c r="AO228" s="155">
        <v>0</v>
      </c>
      <c r="AP228" s="155">
        <v>24629468</v>
      </c>
      <c r="AQ228" s="155">
        <v>5256737</v>
      </c>
      <c r="AR228" s="155">
        <v>10496826</v>
      </c>
      <c r="AS228" s="155">
        <v>16069496</v>
      </c>
      <c r="AT228" s="163"/>
    </row>
    <row r="229" spans="1:46" s="200" customFormat="1" ht="15" x14ac:dyDescent="0.25">
      <c r="A229" s="189">
        <v>800210375</v>
      </c>
      <c r="B229" s="174" t="s">
        <v>393</v>
      </c>
      <c r="C229" s="196">
        <v>44918</v>
      </c>
      <c r="D229" s="196">
        <v>43556</v>
      </c>
      <c r="E229" s="196">
        <v>44865</v>
      </c>
      <c r="F229" s="155">
        <v>813300004.52999997</v>
      </c>
      <c r="G229" s="155">
        <v>0</v>
      </c>
      <c r="H229" s="155">
        <v>0</v>
      </c>
      <c r="I229" s="155">
        <v>0</v>
      </c>
      <c r="J229" s="155">
        <v>62775189.369999997</v>
      </c>
      <c r="K229" s="155">
        <v>921690</v>
      </c>
      <c r="L229" s="155">
        <v>0</v>
      </c>
      <c r="M229" s="155">
        <v>7488513.25</v>
      </c>
      <c r="N229" s="155">
        <v>6608322</v>
      </c>
      <c r="O229" s="155">
        <v>0</v>
      </c>
      <c r="P229" s="155">
        <v>0</v>
      </c>
      <c r="Q229" s="155">
        <v>306574680</v>
      </c>
      <c r="R229" s="155">
        <v>0</v>
      </c>
      <c r="S229" s="155">
        <v>56925024</v>
      </c>
      <c r="T229" s="155">
        <v>286437432.16000003</v>
      </c>
      <c r="U229" s="155">
        <v>0</v>
      </c>
      <c r="V229" s="155">
        <v>806215</v>
      </c>
      <c r="W229" s="155">
        <v>84762938.75</v>
      </c>
      <c r="X229" s="155">
        <f t="shared" si="13"/>
        <v>0</v>
      </c>
      <c r="Y229" s="155">
        <v>0</v>
      </c>
      <c r="Z229" s="155">
        <v>43628671</v>
      </c>
      <c r="AA229" s="155">
        <v>43628671</v>
      </c>
      <c r="AB229" s="155">
        <f t="shared" si="12"/>
        <v>769671333.52999997</v>
      </c>
      <c r="AC229" s="167" t="s">
        <v>55</v>
      </c>
      <c r="AD229" s="197">
        <v>8383</v>
      </c>
      <c r="AE229" s="155" t="s">
        <v>102</v>
      </c>
      <c r="AF229" s="155">
        <v>2</v>
      </c>
      <c r="AG229" s="198" t="s">
        <v>71</v>
      </c>
      <c r="AH229" s="155" t="s">
        <v>25</v>
      </c>
      <c r="AI229" s="199">
        <v>45008</v>
      </c>
      <c r="AJ229" s="198" t="s">
        <v>61</v>
      </c>
      <c r="AK229" s="155"/>
      <c r="AL229" s="155">
        <v>0</v>
      </c>
      <c r="AM229" s="155">
        <v>0</v>
      </c>
      <c r="AN229" s="155">
        <v>0</v>
      </c>
      <c r="AO229" s="155">
        <v>0</v>
      </c>
      <c r="AP229" s="155">
        <v>10686528</v>
      </c>
      <c r="AQ229" s="155">
        <v>981928</v>
      </c>
      <c r="AR229" s="155">
        <v>10680738</v>
      </c>
      <c r="AS229" s="155">
        <v>40425995.219999999</v>
      </c>
      <c r="AT229" s="163"/>
    </row>
    <row r="230" spans="1:46" s="200" customFormat="1" ht="15" x14ac:dyDescent="0.25">
      <c r="A230" s="189">
        <v>891800439</v>
      </c>
      <c r="B230" s="174" t="s">
        <v>417</v>
      </c>
      <c r="C230" s="196">
        <v>44918</v>
      </c>
      <c r="D230" s="196">
        <v>44409</v>
      </c>
      <c r="E230" s="196">
        <v>44895</v>
      </c>
      <c r="F230" s="155">
        <v>13010773</v>
      </c>
      <c r="G230" s="155"/>
      <c r="H230" s="155"/>
      <c r="I230" s="155"/>
      <c r="J230" s="155">
        <v>49800</v>
      </c>
      <c r="K230" s="155">
        <v>0</v>
      </c>
      <c r="L230" s="155">
        <v>0</v>
      </c>
      <c r="M230" s="155">
        <v>0</v>
      </c>
      <c r="N230" s="155">
        <v>0</v>
      </c>
      <c r="O230" s="155">
        <v>0</v>
      </c>
      <c r="P230" s="155">
        <v>0</v>
      </c>
      <c r="Q230" s="155">
        <v>352000</v>
      </c>
      <c r="R230" s="155">
        <v>0</v>
      </c>
      <c r="S230" s="155">
        <v>4866582</v>
      </c>
      <c r="T230" s="155">
        <v>7204433</v>
      </c>
      <c r="U230" s="155">
        <v>0</v>
      </c>
      <c r="V230" s="155">
        <v>0</v>
      </c>
      <c r="W230" s="155">
        <v>537958</v>
      </c>
      <c r="X230" s="155">
        <f t="shared" si="13"/>
        <v>0</v>
      </c>
      <c r="Y230" s="155">
        <v>0</v>
      </c>
      <c r="Z230" s="155">
        <v>0</v>
      </c>
      <c r="AA230" s="155">
        <v>0</v>
      </c>
      <c r="AB230" s="155">
        <f t="shared" si="12"/>
        <v>13010773</v>
      </c>
      <c r="AC230" s="167" t="s">
        <v>19</v>
      </c>
      <c r="AD230" s="197">
        <v>8385</v>
      </c>
      <c r="AE230" s="155" t="s">
        <v>102</v>
      </c>
      <c r="AF230" s="155">
        <v>2</v>
      </c>
      <c r="AG230" s="198" t="s">
        <v>71</v>
      </c>
      <c r="AH230" s="155" t="s">
        <v>25</v>
      </c>
      <c r="AI230" s="199">
        <v>45008</v>
      </c>
      <c r="AJ230" s="198" t="s">
        <v>61</v>
      </c>
      <c r="AK230" s="155"/>
      <c r="AL230" s="155">
        <v>0</v>
      </c>
      <c r="AM230" s="155">
        <v>0</v>
      </c>
      <c r="AN230" s="155">
        <v>0</v>
      </c>
      <c r="AO230" s="155">
        <v>0</v>
      </c>
      <c r="AP230" s="155">
        <v>0</v>
      </c>
      <c r="AQ230" s="155">
        <v>0</v>
      </c>
      <c r="AR230" s="155">
        <v>49800</v>
      </c>
      <c r="AS230" s="155">
        <v>0</v>
      </c>
      <c r="AT230" s="163"/>
    </row>
    <row r="231" spans="1:46" s="195" customFormat="1" ht="16.5" x14ac:dyDescent="0.3">
      <c r="A231" s="189">
        <v>900152983</v>
      </c>
      <c r="B231" s="174" t="s">
        <v>418</v>
      </c>
      <c r="C231" s="196">
        <v>44922</v>
      </c>
      <c r="D231" s="196">
        <v>42064</v>
      </c>
      <c r="E231" s="196">
        <v>44895</v>
      </c>
      <c r="F231" s="155">
        <v>58058071</v>
      </c>
      <c r="G231" s="155">
        <v>0</v>
      </c>
      <c r="H231" s="155">
        <v>0</v>
      </c>
      <c r="I231" s="155">
        <v>0</v>
      </c>
      <c r="J231" s="155">
        <v>50960</v>
      </c>
      <c r="K231" s="155">
        <v>0</v>
      </c>
      <c r="L231" s="155">
        <v>1359338</v>
      </c>
      <c r="M231" s="155">
        <v>0</v>
      </c>
      <c r="N231" s="155">
        <v>0</v>
      </c>
      <c r="O231" s="155">
        <v>0</v>
      </c>
      <c r="P231" s="155">
        <v>0</v>
      </c>
      <c r="Q231" s="155">
        <v>0</v>
      </c>
      <c r="R231" s="155">
        <v>0</v>
      </c>
      <c r="S231" s="155">
        <v>5362747</v>
      </c>
      <c r="T231" s="155">
        <v>46439083</v>
      </c>
      <c r="U231" s="155">
        <v>0</v>
      </c>
      <c r="V231" s="155">
        <v>1160036</v>
      </c>
      <c r="W231" s="155">
        <v>3685907</v>
      </c>
      <c r="X231" s="155">
        <f t="shared" si="13"/>
        <v>0</v>
      </c>
      <c r="Y231" s="155">
        <v>0</v>
      </c>
      <c r="Z231" s="155">
        <v>0</v>
      </c>
      <c r="AA231" s="155">
        <v>0</v>
      </c>
      <c r="AB231" s="155">
        <f t="shared" si="12"/>
        <v>58058071</v>
      </c>
      <c r="AC231" s="167" t="s">
        <v>19</v>
      </c>
      <c r="AD231" s="197">
        <v>8434</v>
      </c>
      <c r="AE231" s="155" t="s">
        <v>102</v>
      </c>
      <c r="AF231" s="155">
        <v>2</v>
      </c>
      <c r="AG231" s="198" t="s">
        <v>71</v>
      </c>
      <c r="AH231" s="155" t="s">
        <v>25</v>
      </c>
      <c r="AI231" s="199">
        <v>45012</v>
      </c>
      <c r="AJ231" s="198" t="s">
        <v>61</v>
      </c>
      <c r="AK231" s="155"/>
      <c r="AL231" s="155">
        <v>0</v>
      </c>
      <c r="AM231" s="155">
        <v>0</v>
      </c>
      <c r="AN231" s="155">
        <v>0</v>
      </c>
      <c r="AO231" s="155">
        <v>0</v>
      </c>
      <c r="AP231" s="155">
        <v>50960</v>
      </c>
      <c r="AQ231" s="155">
        <v>0</v>
      </c>
      <c r="AR231" s="155">
        <v>0</v>
      </c>
      <c r="AS231" s="155">
        <v>0</v>
      </c>
      <c r="AT231" s="163"/>
    </row>
    <row r="232" spans="1:46" customFormat="1" ht="15" x14ac:dyDescent="0.25">
      <c r="A232" s="189">
        <v>805023423</v>
      </c>
      <c r="B232" s="174" t="s">
        <v>419</v>
      </c>
      <c r="C232" s="196">
        <v>44922</v>
      </c>
      <c r="D232" s="196">
        <v>42614</v>
      </c>
      <c r="E232" s="196">
        <v>44895</v>
      </c>
      <c r="F232" s="155">
        <v>961082815.91999996</v>
      </c>
      <c r="G232" s="155">
        <v>22366.859999999375</v>
      </c>
      <c r="H232" s="155">
        <v>0</v>
      </c>
      <c r="I232" s="155">
        <v>0</v>
      </c>
      <c r="J232" s="155">
        <v>205955071.88999999</v>
      </c>
      <c r="K232" s="155">
        <v>0</v>
      </c>
      <c r="L232" s="155">
        <v>11841579.65</v>
      </c>
      <c r="M232" s="155">
        <v>6407976.7199999997</v>
      </c>
      <c r="N232" s="155">
        <v>0</v>
      </c>
      <c r="O232" s="155">
        <v>0</v>
      </c>
      <c r="P232" s="155">
        <v>0</v>
      </c>
      <c r="Q232" s="155">
        <v>68598693</v>
      </c>
      <c r="R232" s="155">
        <v>0</v>
      </c>
      <c r="S232" s="155">
        <v>319909983</v>
      </c>
      <c r="T232" s="155">
        <v>197418641.86000001</v>
      </c>
      <c r="U232" s="155">
        <v>25782663</v>
      </c>
      <c r="V232" s="155">
        <v>79047</v>
      </c>
      <c r="W232" s="155">
        <v>125066792.93999994</v>
      </c>
      <c r="X232" s="155">
        <f t="shared" si="13"/>
        <v>0</v>
      </c>
      <c r="Y232" s="155">
        <v>0</v>
      </c>
      <c r="Z232" s="155">
        <v>14691150</v>
      </c>
      <c r="AA232" s="155">
        <v>14691150</v>
      </c>
      <c r="AB232" s="155">
        <f t="shared" si="12"/>
        <v>946391665.91999996</v>
      </c>
      <c r="AC232" s="167" t="s">
        <v>41</v>
      </c>
      <c r="AD232" s="197">
        <v>8442</v>
      </c>
      <c r="AE232" s="155" t="s">
        <v>102</v>
      </c>
      <c r="AF232" s="155">
        <v>2</v>
      </c>
      <c r="AG232" s="198" t="s">
        <v>71</v>
      </c>
      <c r="AH232" s="155" t="s">
        <v>25</v>
      </c>
      <c r="AI232" s="199">
        <v>45074</v>
      </c>
      <c r="AJ232" s="198" t="s">
        <v>61</v>
      </c>
      <c r="AK232" s="155"/>
      <c r="AL232" s="155">
        <v>0</v>
      </c>
      <c r="AM232" s="155">
        <v>0</v>
      </c>
      <c r="AN232" s="155">
        <v>0</v>
      </c>
      <c r="AO232" s="155">
        <v>0</v>
      </c>
      <c r="AP232" s="155">
        <v>385582</v>
      </c>
      <c r="AQ232" s="155">
        <v>24544504</v>
      </c>
      <c r="AR232" s="155">
        <v>43200842</v>
      </c>
      <c r="AS232" s="155">
        <v>137824143.88999999</v>
      </c>
      <c r="AT232" s="163"/>
    </row>
    <row r="233" spans="1:46" customFormat="1" ht="15" x14ac:dyDescent="0.25">
      <c r="A233" s="189">
        <v>900437964</v>
      </c>
      <c r="B233" s="174" t="s">
        <v>420</v>
      </c>
      <c r="C233" s="196">
        <v>44924</v>
      </c>
      <c r="D233" s="196">
        <v>44075</v>
      </c>
      <c r="E233" s="196">
        <v>44865</v>
      </c>
      <c r="F233" s="155">
        <v>184683806</v>
      </c>
      <c r="G233" s="155">
        <v>0</v>
      </c>
      <c r="H233" s="155">
        <v>0</v>
      </c>
      <c r="I233" s="155">
        <v>0</v>
      </c>
      <c r="J233" s="155">
        <v>63055889.710000001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155">
        <v>0</v>
      </c>
      <c r="Q233" s="155">
        <v>1437307</v>
      </c>
      <c r="R233" s="155">
        <v>0</v>
      </c>
      <c r="S233" s="155">
        <v>2079429</v>
      </c>
      <c r="T233" s="155">
        <v>2665556</v>
      </c>
      <c r="U233" s="155">
        <v>0</v>
      </c>
      <c r="V233" s="155">
        <v>386657</v>
      </c>
      <c r="W233" s="155">
        <v>115058967.28999999</v>
      </c>
      <c r="X233" s="155">
        <f t="shared" si="13"/>
        <v>0</v>
      </c>
      <c r="Y233" s="155">
        <v>0</v>
      </c>
      <c r="Z233" s="155">
        <v>0</v>
      </c>
      <c r="AA233" s="155">
        <v>0</v>
      </c>
      <c r="AB233" s="155">
        <f t="shared" si="12"/>
        <v>184683806</v>
      </c>
      <c r="AC233" s="167" t="s">
        <v>19</v>
      </c>
      <c r="AD233" s="197">
        <v>8467</v>
      </c>
      <c r="AE233" s="155" t="s">
        <v>102</v>
      </c>
      <c r="AF233" s="155">
        <v>2</v>
      </c>
      <c r="AG233" s="198" t="s">
        <v>71</v>
      </c>
      <c r="AH233" s="155" t="s">
        <v>25</v>
      </c>
      <c r="AI233" s="199">
        <v>45014</v>
      </c>
      <c r="AJ233" s="198" t="s">
        <v>61</v>
      </c>
      <c r="AK233" s="155"/>
      <c r="AL233" s="155">
        <v>0</v>
      </c>
      <c r="AM233" s="155">
        <v>0</v>
      </c>
      <c r="AN233" s="155">
        <v>0</v>
      </c>
      <c r="AO233" s="155">
        <v>0</v>
      </c>
      <c r="AP233" s="155">
        <v>30221618</v>
      </c>
      <c r="AQ233" s="155">
        <v>32834272</v>
      </c>
      <c r="AR233" s="155">
        <v>0</v>
      </c>
      <c r="AS233" s="155">
        <v>0</v>
      </c>
      <c r="AT233" s="163"/>
    </row>
    <row r="234" spans="1:46" customFormat="1" ht="15" x14ac:dyDescent="0.25">
      <c r="A234" s="189">
        <v>860015905</v>
      </c>
      <c r="B234" s="174" t="s">
        <v>421</v>
      </c>
      <c r="C234" s="196">
        <v>44917</v>
      </c>
      <c r="D234" s="196">
        <v>42583</v>
      </c>
      <c r="E234" s="196">
        <v>44895</v>
      </c>
      <c r="F234" s="155">
        <v>2212736795</v>
      </c>
      <c r="G234" s="155">
        <v>3339474.9999999995</v>
      </c>
      <c r="H234" s="155">
        <v>0</v>
      </c>
      <c r="I234" s="155">
        <v>0</v>
      </c>
      <c r="J234" s="155">
        <v>1420554705.25</v>
      </c>
      <c r="K234" s="155">
        <v>0</v>
      </c>
      <c r="L234" s="155">
        <v>1760774</v>
      </c>
      <c r="M234" s="155">
        <v>5330957</v>
      </c>
      <c r="N234" s="155">
        <v>66206936</v>
      </c>
      <c r="O234" s="155">
        <v>0</v>
      </c>
      <c r="P234" s="155">
        <v>0</v>
      </c>
      <c r="Q234" s="155">
        <v>183274109</v>
      </c>
      <c r="R234" s="155">
        <v>0</v>
      </c>
      <c r="S234" s="155">
        <v>173793549</v>
      </c>
      <c r="T234" s="155">
        <v>155986995</v>
      </c>
      <c r="U234" s="155">
        <v>0</v>
      </c>
      <c r="V234" s="155">
        <v>0</v>
      </c>
      <c r="W234" s="155">
        <v>202489294.75</v>
      </c>
      <c r="X234" s="155">
        <f t="shared" si="13"/>
        <v>0</v>
      </c>
      <c r="Y234" s="155">
        <v>0</v>
      </c>
      <c r="Z234" s="155">
        <v>22523208</v>
      </c>
      <c r="AA234" s="155">
        <v>22523208</v>
      </c>
      <c r="AB234" s="155">
        <f t="shared" si="12"/>
        <v>2190213587</v>
      </c>
      <c r="AC234" s="167" t="s">
        <v>55</v>
      </c>
      <c r="AD234" s="197">
        <v>8382</v>
      </c>
      <c r="AE234" s="155" t="s">
        <v>102</v>
      </c>
      <c r="AF234" s="155">
        <v>2</v>
      </c>
      <c r="AG234" s="198" t="s">
        <v>71</v>
      </c>
      <c r="AH234" s="155" t="s">
        <v>25</v>
      </c>
      <c r="AI234" s="199">
        <v>45007</v>
      </c>
      <c r="AJ234" s="198" t="s">
        <v>61</v>
      </c>
      <c r="AK234" s="155"/>
      <c r="AL234" s="155">
        <v>0</v>
      </c>
      <c r="AM234" s="155">
        <v>0</v>
      </c>
      <c r="AN234" s="155">
        <v>0</v>
      </c>
      <c r="AO234" s="155">
        <v>0</v>
      </c>
      <c r="AP234" s="155">
        <v>671424119</v>
      </c>
      <c r="AQ234" s="155">
        <v>362250956</v>
      </c>
      <c r="AR234" s="155">
        <v>262527306</v>
      </c>
      <c r="AS234" s="155">
        <v>124352324</v>
      </c>
      <c r="AT234" s="163"/>
    </row>
    <row r="235" spans="1:46" customFormat="1" ht="15" x14ac:dyDescent="0.25">
      <c r="A235" s="189">
        <v>900075669</v>
      </c>
      <c r="B235" s="174" t="s">
        <v>422</v>
      </c>
      <c r="C235" s="196">
        <v>44914</v>
      </c>
      <c r="D235" s="196">
        <v>44228</v>
      </c>
      <c r="E235" s="196">
        <v>44865</v>
      </c>
      <c r="F235" s="155">
        <v>658618431.74000001</v>
      </c>
      <c r="G235" s="155">
        <v>0</v>
      </c>
      <c r="H235" s="155">
        <v>0</v>
      </c>
      <c r="I235" s="155">
        <v>0</v>
      </c>
      <c r="J235" s="155">
        <v>460545104.76999998</v>
      </c>
      <c r="K235" s="155">
        <v>0</v>
      </c>
      <c r="L235" s="155">
        <v>0</v>
      </c>
      <c r="M235" s="155">
        <v>7868724</v>
      </c>
      <c r="N235" s="155">
        <v>0</v>
      </c>
      <c r="O235" s="155">
        <v>0</v>
      </c>
      <c r="P235" s="155">
        <v>0</v>
      </c>
      <c r="Q235" s="155">
        <v>3465831.2</v>
      </c>
      <c r="R235" s="155">
        <v>0</v>
      </c>
      <c r="S235" s="155">
        <v>1991793</v>
      </c>
      <c r="T235" s="155">
        <v>13940</v>
      </c>
      <c r="U235" s="155">
        <v>0</v>
      </c>
      <c r="V235" s="155">
        <v>11528206.800000001</v>
      </c>
      <c r="W235" s="155">
        <v>173204831.97000003</v>
      </c>
      <c r="X235" s="155">
        <f t="shared" si="13"/>
        <v>0</v>
      </c>
      <c r="Y235" s="155">
        <v>0</v>
      </c>
      <c r="Z235" s="155">
        <v>5800</v>
      </c>
      <c r="AA235" s="155">
        <v>5800</v>
      </c>
      <c r="AB235" s="155">
        <f t="shared" si="12"/>
        <v>658612631.74000001</v>
      </c>
      <c r="AC235" s="167" t="s">
        <v>59</v>
      </c>
      <c r="AD235" s="197">
        <v>8337</v>
      </c>
      <c r="AE235" s="155" t="s">
        <v>102</v>
      </c>
      <c r="AF235" s="155">
        <v>2</v>
      </c>
      <c r="AG235" s="198" t="s">
        <v>71</v>
      </c>
      <c r="AH235" s="155" t="s">
        <v>25</v>
      </c>
      <c r="AI235" s="199">
        <v>45004</v>
      </c>
      <c r="AJ235" s="198" t="s">
        <v>61</v>
      </c>
      <c r="AK235" s="155"/>
      <c r="AL235" s="155">
        <v>0</v>
      </c>
      <c r="AM235" s="155">
        <v>0</v>
      </c>
      <c r="AN235" s="155">
        <v>0</v>
      </c>
      <c r="AO235" s="155">
        <v>0</v>
      </c>
      <c r="AP235" s="155">
        <v>4234840</v>
      </c>
      <c r="AQ235" s="155">
        <v>206376362</v>
      </c>
      <c r="AR235" s="155">
        <v>228639857</v>
      </c>
      <c r="AS235" s="155">
        <v>21294045.77</v>
      </c>
      <c r="AT235" s="163"/>
    </row>
    <row r="236" spans="1:46" customFormat="1" ht="15" x14ac:dyDescent="0.25">
      <c r="A236" s="189">
        <v>830141084</v>
      </c>
      <c r="B236" s="174" t="s">
        <v>423</v>
      </c>
      <c r="C236" s="196">
        <v>44914</v>
      </c>
      <c r="D236" s="196">
        <v>44531</v>
      </c>
      <c r="E236" s="196">
        <v>44895</v>
      </c>
      <c r="F236" s="155">
        <v>18291586</v>
      </c>
      <c r="G236" s="155">
        <v>0</v>
      </c>
      <c r="H236" s="155">
        <v>0</v>
      </c>
      <c r="I236" s="155">
        <v>0</v>
      </c>
      <c r="J236" s="155">
        <v>981139.45</v>
      </c>
      <c r="K236" s="155">
        <v>0</v>
      </c>
      <c r="L236" s="155">
        <v>0</v>
      </c>
      <c r="M236" s="155">
        <v>0</v>
      </c>
      <c r="N236" s="155">
        <v>0</v>
      </c>
      <c r="O236" s="155">
        <v>0</v>
      </c>
      <c r="P236" s="155">
        <v>0</v>
      </c>
      <c r="Q236" s="155">
        <v>0</v>
      </c>
      <c r="R236" s="155">
        <v>0</v>
      </c>
      <c r="S236" s="155">
        <v>0</v>
      </c>
      <c r="T236" s="155">
        <v>0</v>
      </c>
      <c r="U236" s="155">
        <v>0</v>
      </c>
      <c r="V236" s="155">
        <v>0</v>
      </c>
      <c r="W236" s="155">
        <v>17310446.550000001</v>
      </c>
      <c r="X236" s="155">
        <f t="shared" si="13"/>
        <v>0</v>
      </c>
      <c r="Y236" s="155">
        <v>0</v>
      </c>
      <c r="Z236" s="155">
        <v>0</v>
      </c>
      <c r="AA236" s="155">
        <v>0</v>
      </c>
      <c r="AB236" s="155">
        <f t="shared" si="12"/>
        <v>18291586</v>
      </c>
      <c r="AC236" s="167" t="e">
        <v>#N/A</v>
      </c>
      <c r="AD236" s="197">
        <v>8328</v>
      </c>
      <c r="AE236" s="155" t="s">
        <v>102</v>
      </c>
      <c r="AF236" s="155">
        <v>2</v>
      </c>
      <c r="AG236" s="198" t="s">
        <v>71</v>
      </c>
      <c r="AH236" s="155" t="s">
        <v>25</v>
      </c>
      <c r="AI236" s="199">
        <v>45004</v>
      </c>
      <c r="AJ236" s="198" t="s">
        <v>61</v>
      </c>
      <c r="AK236" s="155"/>
      <c r="AL236" s="155">
        <v>0</v>
      </c>
      <c r="AM236" s="155">
        <v>0</v>
      </c>
      <c r="AN236" s="155">
        <v>0</v>
      </c>
      <c r="AO236" s="155">
        <v>0</v>
      </c>
      <c r="AP236" s="155">
        <v>0</v>
      </c>
      <c r="AQ236" s="155">
        <v>496651</v>
      </c>
      <c r="AR236" s="155">
        <v>484488.45</v>
      </c>
      <c r="AS236" s="155">
        <v>0</v>
      </c>
      <c r="AT236" s="163"/>
    </row>
    <row r="237" spans="1:46" s="163" customFormat="1" x14ac:dyDescent="0.2">
      <c r="A237" s="174">
        <v>800162035</v>
      </c>
      <c r="B237" s="174" t="s">
        <v>424</v>
      </c>
      <c r="C237" s="175">
        <v>44900</v>
      </c>
      <c r="D237" s="175">
        <v>44652</v>
      </c>
      <c r="E237" s="175">
        <v>44895</v>
      </c>
      <c r="F237" s="201">
        <v>87524454</v>
      </c>
      <c r="G237" s="201">
        <v>0</v>
      </c>
      <c r="H237" s="201">
        <v>0</v>
      </c>
      <c r="I237" s="201">
        <v>0</v>
      </c>
      <c r="J237" s="201">
        <v>13407571</v>
      </c>
      <c r="K237" s="201">
        <v>0</v>
      </c>
      <c r="L237" s="201">
        <v>0</v>
      </c>
      <c r="M237" s="201">
        <v>809881</v>
      </c>
      <c r="N237" s="201">
        <v>0</v>
      </c>
      <c r="O237" s="201">
        <v>0</v>
      </c>
      <c r="P237" s="201">
        <v>0</v>
      </c>
      <c r="Q237" s="201">
        <v>70050020</v>
      </c>
      <c r="R237" s="201">
        <v>0</v>
      </c>
      <c r="S237" s="201">
        <v>2205598</v>
      </c>
      <c r="T237" s="201">
        <v>478500</v>
      </c>
      <c r="U237" s="201">
        <v>0</v>
      </c>
      <c r="V237" s="201">
        <v>0</v>
      </c>
      <c r="W237" s="201">
        <v>572884</v>
      </c>
      <c r="X237" s="155">
        <f t="shared" si="13"/>
        <v>0</v>
      </c>
      <c r="Y237" s="157">
        <v>0</v>
      </c>
      <c r="Z237" s="157">
        <v>0</v>
      </c>
      <c r="AA237" s="155">
        <v>0</v>
      </c>
      <c r="AB237" s="155">
        <f t="shared" si="12"/>
        <v>87524454</v>
      </c>
      <c r="AC237" s="167" t="s">
        <v>19</v>
      </c>
      <c r="AD237" s="174">
        <v>8053</v>
      </c>
      <c r="AE237" s="169" t="s">
        <v>65</v>
      </c>
      <c r="AF237" s="174">
        <v>2</v>
      </c>
      <c r="AG237" s="189" t="s">
        <v>71</v>
      </c>
      <c r="AH237" s="174" t="s">
        <v>25</v>
      </c>
      <c r="AI237" s="174"/>
      <c r="AJ237" s="174"/>
      <c r="AK237" s="174"/>
      <c r="AL237" s="174"/>
      <c r="AM237" s="174"/>
      <c r="AN237" s="174"/>
      <c r="AO237" s="174"/>
      <c r="AP237" s="174"/>
      <c r="AQ237" s="201">
        <v>13407571</v>
      </c>
      <c r="AR237" s="201"/>
      <c r="AS237" s="174"/>
    </row>
    <row r="238" spans="1:46" s="163" customFormat="1" x14ac:dyDescent="0.2">
      <c r="A238" s="174">
        <v>804005182</v>
      </c>
      <c r="B238" s="174" t="s">
        <v>425</v>
      </c>
      <c r="C238" s="175">
        <v>44899</v>
      </c>
      <c r="D238" s="175">
        <v>44652</v>
      </c>
      <c r="E238" s="175">
        <v>44865</v>
      </c>
      <c r="F238" s="157">
        <v>155419</v>
      </c>
      <c r="G238" s="157">
        <v>0</v>
      </c>
      <c r="H238" s="157">
        <v>0</v>
      </c>
      <c r="I238" s="157">
        <v>0</v>
      </c>
      <c r="J238" s="157">
        <v>128278</v>
      </c>
      <c r="K238" s="157">
        <v>0</v>
      </c>
      <c r="L238" s="157">
        <v>0</v>
      </c>
      <c r="M238" s="157">
        <v>0</v>
      </c>
      <c r="N238" s="157">
        <v>0</v>
      </c>
      <c r="O238" s="157">
        <v>0</v>
      </c>
      <c r="P238" s="157">
        <v>0</v>
      </c>
      <c r="Q238" s="157">
        <v>0</v>
      </c>
      <c r="R238" s="157">
        <v>0</v>
      </c>
      <c r="S238" s="157">
        <v>0</v>
      </c>
      <c r="T238" s="157">
        <v>0</v>
      </c>
      <c r="U238" s="157">
        <v>0</v>
      </c>
      <c r="V238" s="157">
        <v>0</v>
      </c>
      <c r="W238" s="157">
        <v>27141</v>
      </c>
      <c r="X238" s="155">
        <f t="shared" si="13"/>
        <v>0</v>
      </c>
      <c r="Y238" s="157">
        <v>0</v>
      </c>
      <c r="Z238" s="157">
        <v>0</v>
      </c>
      <c r="AA238" s="155">
        <v>0</v>
      </c>
      <c r="AB238" s="155">
        <f t="shared" si="12"/>
        <v>155419</v>
      </c>
      <c r="AC238" s="167" t="s">
        <v>56</v>
      </c>
      <c r="AD238" s="174">
        <v>8049</v>
      </c>
      <c r="AE238" s="169" t="s">
        <v>65</v>
      </c>
      <c r="AF238" s="174">
        <v>2</v>
      </c>
      <c r="AG238" s="189" t="s">
        <v>71</v>
      </c>
      <c r="AH238" s="174" t="s">
        <v>25</v>
      </c>
      <c r="AI238" s="174"/>
      <c r="AJ238" s="175"/>
      <c r="AK238" s="174"/>
      <c r="AL238" s="157"/>
      <c r="AM238" s="157"/>
      <c r="AN238" s="157"/>
      <c r="AO238" s="157"/>
      <c r="AP238" s="157"/>
      <c r="AQ238" s="157">
        <v>128278</v>
      </c>
      <c r="AR238" s="157"/>
      <c r="AS238" s="157"/>
    </row>
    <row r="239" spans="1:46" s="163" customFormat="1" x14ac:dyDescent="0.2">
      <c r="A239" s="174">
        <v>804012398</v>
      </c>
      <c r="B239" s="174" t="s">
        <v>426</v>
      </c>
      <c r="C239" s="175">
        <v>44910</v>
      </c>
      <c r="D239" s="175">
        <v>42309</v>
      </c>
      <c r="E239" s="175">
        <v>44530</v>
      </c>
      <c r="F239" s="157">
        <v>1391121</v>
      </c>
      <c r="G239" s="157">
        <v>3100</v>
      </c>
      <c r="H239" s="157">
        <v>0</v>
      </c>
      <c r="I239" s="157">
        <v>0</v>
      </c>
      <c r="J239" s="157">
        <v>27269</v>
      </c>
      <c r="K239" s="157">
        <v>0</v>
      </c>
      <c r="L239" s="157">
        <v>0</v>
      </c>
      <c r="M239" s="157">
        <v>0</v>
      </c>
      <c r="N239" s="157">
        <v>0</v>
      </c>
      <c r="O239" s="157">
        <v>0</v>
      </c>
      <c r="P239" s="157">
        <v>0</v>
      </c>
      <c r="Q239" s="157">
        <v>0</v>
      </c>
      <c r="R239" s="157">
        <v>0</v>
      </c>
      <c r="S239" s="157">
        <v>0</v>
      </c>
      <c r="T239" s="157">
        <v>240800</v>
      </c>
      <c r="U239" s="157">
        <v>0</v>
      </c>
      <c r="V239" s="157">
        <v>1060750</v>
      </c>
      <c r="W239" s="157">
        <v>59202</v>
      </c>
      <c r="X239" s="155">
        <f t="shared" si="13"/>
        <v>0</v>
      </c>
      <c r="Y239" s="157">
        <v>0</v>
      </c>
      <c r="Z239" s="157">
        <v>0</v>
      </c>
      <c r="AA239" s="155">
        <v>0</v>
      </c>
      <c r="AB239" s="155">
        <f t="shared" si="12"/>
        <v>1391121</v>
      </c>
      <c r="AC239" s="167" t="s">
        <v>56</v>
      </c>
      <c r="AD239" s="174">
        <v>8276</v>
      </c>
      <c r="AE239" s="169" t="s">
        <v>65</v>
      </c>
      <c r="AF239" s="174">
        <v>2</v>
      </c>
      <c r="AG239" s="189" t="s">
        <v>71</v>
      </c>
      <c r="AH239" s="174" t="s">
        <v>25</v>
      </c>
      <c r="AI239" s="174"/>
      <c r="AJ239" s="175"/>
      <c r="AK239" s="174"/>
      <c r="AL239" s="157"/>
      <c r="AM239" s="157"/>
      <c r="AN239" s="157"/>
      <c r="AO239" s="157"/>
      <c r="AP239" s="157"/>
      <c r="AQ239" s="157">
        <v>27269</v>
      </c>
      <c r="AR239" s="157"/>
      <c r="AS239" s="157"/>
    </row>
    <row r="240" spans="1:46" s="163" customFormat="1" x14ac:dyDescent="0.2">
      <c r="A240" s="174">
        <v>890306950</v>
      </c>
      <c r="B240" s="174" t="s">
        <v>427</v>
      </c>
      <c r="C240" s="175">
        <v>44909</v>
      </c>
      <c r="D240" s="175">
        <v>44287</v>
      </c>
      <c r="E240" s="175">
        <v>44895</v>
      </c>
      <c r="F240" s="201">
        <v>38222182</v>
      </c>
      <c r="G240" s="201">
        <v>0</v>
      </c>
      <c r="H240" s="201">
        <v>0</v>
      </c>
      <c r="I240" s="201">
        <v>0</v>
      </c>
      <c r="J240" s="201">
        <v>9674609.0600000005</v>
      </c>
      <c r="K240" s="201">
        <v>0</v>
      </c>
      <c r="L240" s="201">
        <v>0</v>
      </c>
      <c r="M240" s="201">
        <v>0</v>
      </c>
      <c r="N240" s="201">
        <v>1535616</v>
      </c>
      <c r="O240" s="201">
        <v>0</v>
      </c>
      <c r="P240" s="201">
        <v>0</v>
      </c>
      <c r="Q240" s="201">
        <v>4489055</v>
      </c>
      <c r="R240" s="201">
        <v>0</v>
      </c>
      <c r="S240" s="201">
        <v>7797324</v>
      </c>
      <c r="T240" s="201">
        <v>5023890</v>
      </c>
      <c r="U240" s="201">
        <v>0</v>
      </c>
      <c r="V240" s="201">
        <v>612436</v>
      </c>
      <c r="W240" s="201">
        <v>9089251.9399999976</v>
      </c>
      <c r="X240" s="155">
        <f t="shared" si="13"/>
        <v>0</v>
      </c>
      <c r="Y240" s="157">
        <v>0</v>
      </c>
      <c r="Z240" s="157">
        <v>0</v>
      </c>
      <c r="AA240" s="155">
        <v>0</v>
      </c>
      <c r="AB240" s="155">
        <f t="shared" si="12"/>
        <v>38222182</v>
      </c>
      <c r="AC240" s="167" t="s">
        <v>41</v>
      </c>
      <c r="AD240" s="174">
        <v>8244</v>
      </c>
      <c r="AE240" s="169" t="s">
        <v>65</v>
      </c>
      <c r="AF240" s="174">
        <v>2</v>
      </c>
      <c r="AG240" s="189" t="s">
        <v>71</v>
      </c>
      <c r="AH240" s="174" t="s">
        <v>25</v>
      </c>
      <c r="AI240" s="174"/>
      <c r="AJ240" s="174"/>
      <c r="AK240" s="174"/>
      <c r="AL240" s="174"/>
      <c r="AM240" s="174"/>
      <c r="AN240" s="174"/>
      <c r="AO240" s="174"/>
      <c r="AP240" s="174"/>
      <c r="AQ240" s="201">
        <v>9674609.0600000005</v>
      </c>
      <c r="AR240" s="174"/>
      <c r="AS240" s="174"/>
    </row>
    <row r="241" spans="1:45" s="163" customFormat="1" x14ac:dyDescent="0.2">
      <c r="A241" s="174">
        <v>891103968</v>
      </c>
      <c r="B241" s="174" t="s">
        <v>428</v>
      </c>
      <c r="C241" s="175">
        <v>44901</v>
      </c>
      <c r="D241" s="175">
        <v>44593</v>
      </c>
      <c r="E241" s="175">
        <v>44895</v>
      </c>
      <c r="F241" s="201">
        <v>2539888</v>
      </c>
      <c r="G241" s="157">
        <v>0</v>
      </c>
      <c r="H241" s="157">
        <v>0</v>
      </c>
      <c r="I241" s="157">
        <v>0</v>
      </c>
      <c r="J241" s="157">
        <v>5914</v>
      </c>
      <c r="K241" s="157">
        <v>0</v>
      </c>
      <c r="L241" s="157">
        <v>0</v>
      </c>
      <c r="M241" s="157">
        <v>0</v>
      </c>
      <c r="N241" s="157">
        <v>0</v>
      </c>
      <c r="O241" s="157">
        <v>0</v>
      </c>
      <c r="P241" s="157">
        <v>0</v>
      </c>
      <c r="Q241" s="157">
        <v>300766</v>
      </c>
      <c r="R241" s="157">
        <v>0</v>
      </c>
      <c r="S241" s="157">
        <v>0</v>
      </c>
      <c r="T241" s="157">
        <v>1842402</v>
      </c>
      <c r="U241" s="157">
        <v>0</v>
      </c>
      <c r="V241" s="157">
        <v>232335</v>
      </c>
      <c r="W241" s="157">
        <v>158471</v>
      </c>
      <c r="X241" s="155">
        <f t="shared" si="13"/>
        <v>0</v>
      </c>
      <c r="Y241" s="157">
        <v>0</v>
      </c>
      <c r="Z241" s="157">
        <v>0</v>
      </c>
      <c r="AA241" s="155">
        <v>0</v>
      </c>
      <c r="AB241" s="155">
        <f t="shared" si="12"/>
        <v>2539888</v>
      </c>
      <c r="AC241" s="167" t="s">
        <v>56</v>
      </c>
      <c r="AD241" s="174">
        <v>8076</v>
      </c>
      <c r="AE241" s="169" t="s">
        <v>65</v>
      </c>
      <c r="AF241" s="174">
        <v>2</v>
      </c>
      <c r="AG241" s="189" t="s">
        <v>71</v>
      </c>
      <c r="AH241" s="174" t="s">
        <v>61</v>
      </c>
      <c r="AI241" s="174"/>
      <c r="AJ241" s="175"/>
      <c r="AK241" s="174"/>
      <c r="AL241" s="157"/>
      <c r="AM241" s="157"/>
      <c r="AN241" s="157"/>
      <c r="AO241" s="157"/>
      <c r="AP241" s="157"/>
      <c r="AQ241" s="157">
        <v>5914</v>
      </c>
      <c r="AR241" s="157"/>
      <c r="AS241" s="157"/>
    </row>
    <row r="242" spans="1:45" s="163" customFormat="1" x14ac:dyDescent="0.2">
      <c r="A242" s="174">
        <v>900196346</v>
      </c>
      <c r="B242" s="174" t="s">
        <v>429</v>
      </c>
      <c r="C242" s="175">
        <v>44899</v>
      </c>
      <c r="D242" s="175">
        <v>42736</v>
      </c>
      <c r="E242" s="175">
        <v>44712</v>
      </c>
      <c r="F242" s="157">
        <v>33265487</v>
      </c>
      <c r="G242" s="157">
        <v>0</v>
      </c>
      <c r="H242" s="157">
        <v>0</v>
      </c>
      <c r="I242" s="157">
        <v>0</v>
      </c>
      <c r="J242" s="157">
        <v>0</v>
      </c>
      <c r="K242" s="157">
        <v>0</v>
      </c>
      <c r="L242" s="157">
        <v>0</v>
      </c>
      <c r="M242" s="157">
        <v>0</v>
      </c>
      <c r="N242" s="157">
        <v>0</v>
      </c>
      <c r="O242" s="157">
        <v>0</v>
      </c>
      <c r="P242" s="157">
        <v>0</v>
      </c>
      <c r="Q242" s="157">
        <v>0</v>
      </c>
      <c r="R242" s="157">
        <v>0</v>
      </c>
      <c r="S242" s="157">
        <v>0</v>
      </c>
      <c r="T242" s="157">
        <v>0</v>
      </c>
      <c r="U242" s="157">
        <v>0</v>
      </c>
      <c r="V242" s="157">
        <v>14151566</v>
      </c>
      <c r="W242" s="157">
        <v>19113921</v>
      </c>
      <c r="X242" s="155">
        <f t="shared" si="13"/>
        <v>0</v>
      </c>
      <c r="Y242" s="157">
        <v>0</v>
      </c>
      <c r="Z242" s="157">
        <v>0</v>
      </c>
      <c r="AA242" s="155">
        <v>0</v>
      </c>
      <c r="AB242" s="155">
        <f t="shared" si="12"/>
        <v>33265487</v>
      </c>
      <c r="AC242" s="167" t="s">
        <v>56</v>
      </c>
      <c r="AD242" s="174">
        <v>8050</v>
      </c>
      <c r="AE242" s="169" t="s">
        <v>65</v>
      </c>
      <c r="AF242" s="174">
        <v>2</v>
      </c>
      <c r="AG242" s="189" t="s">
        <v>71</v>
      </c>
      <c r="AH242" s="174" t="s">
        <v>61</v>
      </c>
      <c r="AI242" s="174"/>
      <c r="AJ242" s="175"/>
      <c r="AK242" s="174"/>
      <c r="AL242" s="157"/>
      <c r="AM242" s="157"/>
      <c r="AN242" s="157"/>
      <c r="AO242" s="157"/>
      <c r="AP242" s="157"/>
      <c r="AQ242" s="157"/>
      <c r="AR242" s="157"/>
      <c r="AS242" s="157"/>
    </row>
    <row r="243" spans="1:45" s="163" customFormat="1" x14ac:dyDescent="0.2">
      <c r="A243" s="174">
        <v>900886463</v>
      </c>
      <c r="B243" s="174" t="s">
        <v>430</v>
      </c>
      <c r="C243" s="175">
        <v>44899</v>
      </c>
      <c r="D243" s="175">
        <v>44621</v>
      </c>
      <c r="E243" s="175">
        <v>44865</v>
      </c>
      <c r="F243" s="157">
        <v>2474260</v>
      </c>
      <c r="G243" s="157">
        <v>0</v>
      </c>
      <c r="H243" s="157">
        <v>0</v>
      </c>
      <c r="I243" s="157">
        <v>0</v>
      </c>
      <c r="J243" s="157">
        <v>0</v>
      </c>
      <c r="K243" s="157">
        <v>0</v>
      </c>
      <c r="L243" s="157">
        <v>0</v>
      </c>
      <c r="M243" s="157">
        <v>0</v>
      </c>
      <c r="N243" s="157">
        <v>0</v>
      </c>
      <c r="O243" s="157">
        <v>0</v>
      </c>
      <c r="P243" s="157">
        <v>0</v>
      </c>
      <c r="Q243" s="157">
        <v>272000</v>
      </c>
      <c r="R243" s="157">
        <v>0</v>
      </c>
      <c r="S243" s="157">
        <v>0</v>
      </c>
      <c r="T243" s="157">
        <v>2202260</v>
      </c>
      <c r="U243" s="157">
        <v>0</v>
      </c>
      <c r="V243" s="157">
        <v>0</v>
      </c>
      <c r="W243" s="157">
        <v>0</v>
      </c>
      <c r="X243" s="155">
        <f t="shared" si="13"/>
        <v>0</v>
      </c>
      <c r="Y243" s="157">
        <v>0</v>
      </c>
      <c r="Z243" s="157">
        <v>0</v>
      </c>
      <c r="AA243" s="155">
        <v>0</v>
      </c>
      <c r="AB243" s="155">
        <f t="shared" si="12"/>
        <v>2474260</v>
      </c>
      <c r="AC243" s="167" t="s">
        <v>19</v>
      </c>
      <c r="AD243" s="174">
        <v>8018</v>
      </c>
      <c r="AE243" s="169" t="s">
        <v>65</v>
      </c>
      <c r="AF243" s="174">
        <v>2</v>
      </c>
      <c r="AG243" s="189" t="s">
        <v>71</v>
      </c>
      <c r="AH243" s="174" t="s">
        <v>61</v>
      </c>
      <c r="AI243" s="174"/>
      <c r="AJ243" s="175"/>
      <c r="AK243" s="174"/>
      <c r="AL243" s="157"/>
      <c r="AM243" s="157"/>
      <c r="AN243" s="157"/>
      <c r="AO243" s="157"/>
      <c r="AP243" s="157"/>
      <c r="AQ243" s="157"/>
      <c r="AR243" s="157"/>
      <c r="AS243" s="157"/>
    </row>
    <row r="244" spans="1:45" s="163" customFormat="1" x14ac:dyDescent="0.2">
      <c r="A244" s="174">
        <v>900397066</v>
      </c>
      <c r="B244" s="174" t="s">
        <v>431</v>
      </c>
      <c r="C244" s="175">
        <v>44912</v>
      </c>
      <c r="D244" s="175">
        <v>44562</v>
      </c>
      <c r="E244" s="175">
        <v>44895</v>
      </c>
      <c r="F244" s="157">
        <v>17107449</v>
      </c>
      <c r="G244" s="157">
        <v>0</v>
      </c>
      <c r="H244" s="157">
        <v>0</v>
      </c>
      <c r="I244" s="157">
        <v>0</v>
      </c>
      <c r="J244" s="157">
        <v>0</v>
      </c>
      <c r="K244" s="157">
        <v>0</v>
      </c>
      <c r="L244" s="157">
        <v>0</v>
      </c>
      <c r="M244" s="157">
        <v>0</v>
      </c>
      <c r="N244" s="157">
        <v>0</v>
      </c>
      <c r="O244" s="157">
        <v>0</v>
      </c>
      <c r="P244" s="157">
        <v>0</v>
      </c>
      <c r="Q244" s="157">
        <v>16818750</v>
      </c>
      <c r="R244" s="157">
        <v>0</v>
      </c>
      <c r="S244" s="157">
        <v>0</v>
      </c>
      <c r="T244" s="157">
        <v>0</v>
      </c>
      <c r="U244" s="157">
        <v>0</v>
      </c>
      <c r="V244" s="157">
        <v>0</v>
      </c>
      <c r="W244" s="157">
        <v>288699</v>
      </c>
      <c r="X244" s="155">
        <f t="shared" si="13"/>
        <v>0</v>
      </c>
      <c r="Y244" s="157">
        <v>0</v>
      </c>
      <c r="Z244" s="157">
        <v>0</v>
      </c>
      <c r="AA244" s="155">
        <v>0</v>
      </c>
      <c r="AB244" s="155">
        <f t="shared" ref="AB244:AB307" si="14">+F244-AA244</f>
        <v>17107449</v>
      </c>
      <c r="AC244" s="167" t="s">
        <v>19</v>
      </c>
      <c r="AD244" s="174">
        <v>8293</v>
      </c>
      <c r="AE244" s="169" t="s">
        <v>65</v>
      </c>
      <c r="AF244" s="174">
        <v>2</v>
      </c>
      <c r="AG244" s="189" t="s">
        <v>71</v>
      </c>
      <c r="AH244" s="174" t="s">
        <v>61</v>
      </c>
      <c r="AI244" s="174"/>
      <c r="AJ244" s="175"/>
      <c r="AK244" s="174"/>
      <c r="AL244" s="157"/>
      <c r="AM244" s="157"/>
      <c r="AN244" s="157"/>
      <c r="AO244" s="157"/>
      <c r="AP244" s="157"/>
      <c r="AQ244" s="157"/>
      <c r="AR244" s="157"/>
      <c r="AS244" s="157"/>
    </row>
    <row r="245" spans="1:45" s="163" customFormat="1" x14ac:dyDescent="0.2">
      <c r="A245" s="174">
        <v>826000923</v>
      </c>
      <c r="B245" s="174" t="s">
        <v>432</v>
      </c>
      <c r="C245" s="175">
        <v>44912</v>
      </c>
      <c r="D245" s="175">
        <v>44774</v>
      </c>
      <c r="E245" s="175">
        <v>44895</v>
      </c>
      <c r="F245" s="157">
        <v>148400</v>
      </c>
      <c r="G245" s="157">
        <v>0</v>
      </c>
      <c r="H245" s="157">
        <v>0</v>
      </c>
      <c r="I245" s="157">
        <v>0</v>
      </c>
      <c r="J245" s="157">
        <v>0</v>
      </c>
      <c r="K245" s="157">
        <v>0</v>
      </c>
      <c r="L245" s="157">
        <v>0</v>
      </c>
      <c r="M245" s="157">
        <v>0</v>
      </c>
      <c r="N245" s="157">
        <v>0</v>
      </c>
      <c r="O245" s="157">
        <v>0</v>
      </c>
      <c r="P245" s="157">
        <v>0</v>
      </c>
      <c r="Q245" s="157">
        <v>0</v>
      </c>
      <c r="R245" s="157">
        <v>0</v>
      </c>
      <c r="S245" s="157">
        <v>0</v>
      </c>
      <c r="T245" s="157">
        <v>143100</v>
      </c>
      <c r="U245" s="157">
        <v>0</v>
      </c>
      <c r="V245" s="157">
        <v>0</v>
      </c>
      <c r="W245" s="157">
        <v>5300</v>
      </c>
      <c r="X245" s="155">
        <f t="shared" si="13"/>
        <v>0</v>
      </c>
      <c r="Y245" s="157">
        <v>0</v>
      </c>
      <c r="Z245" s="157">
        <v>0</v>
      </c>
      <c r="AA245" s="155">
        <v>0</v>
      </c>
      <c r="AB245" s="155">
        <f t="shared" si="14"/>
        <v>148400</v>
      </c>
      <c r="AC245" s="167" t="s">
        <v>56</v>
      </c>
      <c r="AD245" s="174">
        <v>8295</v>
      </c>
      <c r="AE245" s="169" t="s">
        <v>65</v>
      </c>
      <c r="AF245" s="174">
        <v>2</v>
      </c>
      <c r="AG245" s="189" t="s">
        <v>71</v>
      </c>
      <c r="AH245" s="174" t="s">
        <v>61</v>
      </c>
      <c r="AI245" s="174"/>
      <c r="AJ245" s="175"/>
      <c r="AK245" s="174"/>
      <c r="AL245" s="157"/>
      <c r="AM245" s="157"/>
      <c r="AN245" s="157"/>
      <c r="AO245" s="157"/>
      <c r="AP245" s="157"/>
      <c r="AQ245" s="157"/>
      <c r="AR245" s="157"/>
      <c r="AS245" s="157"/>
    </row>
    <row r="246" spans="1:45" s="163" customFormat="1" x14ac:dyDescent="0.2">
      <c r="A246" s="174">
        <v>892000458</v>
      </c>
      <c r="B246" s="174" t="s">
        <v>103</v>
      </c>
      <c r="C246" s="175">
        <v>44914</v>
      </c>
      <c r="D246" s="175">
        <v>44378</v>
      </c>
      <c r="E246" s="175">
        <v>44895</v>
      </c>
      <c r="F246" s="157">
        <v>27956852</v>
      </c>
      <c r="G246" s="157">
        <v>0</v>
      </c>
      <c r="H246" s="157">
        <v>0</v>
      </c>
      <c r="I246" s="157">
        <v>0</v>
      </c>
      <c r="J246" s="157">
        <v>58100</v>
      </c>
      <c r="K246" s="157">
        <v>0</v>
      </c>
      <c r="L246" s="157">
        <v>0</v>
      </c>
      <c r="M246" s="157">
        <v>0</v>
      </c>
      <c r="N246" s="157">
        <v>1403820</v>
      </c>
      <c r="O246" s="157">
        <v>0</v>
      </c>
      <c r="P246" s="157">
        <v>0</v>
      </c>
      <c r="Q246" s="157">
        <v>0</v>
      </c>
      <c r="R246" s="157">
        <v>0</v>
      </c>
      <c r="S246" s="157">
        <v>16600</v>
      </c>
      <c r="T246" s="157">
        <v>393230</v>
      </c>
      <c r="U246" s="157">
        <v>0</v>
      </c>
      <c r="V246" s="157">
        <v>0</v>
      </c>
      <c r="W246" s="157">
        <v>26085102</v>
      </c>
      <c r="X246" s="155">
        <f t="shared" si="13"/>
        <v>0</v>
      </c>
      <c r="Y246" s="157">
        <v>0</v>
      </c>
      <c r="Z246" s="157">
        <v>0</v>
      </c>
      <c r="AA246" s="155">
        <v>0</v>
      </c>
      <c r="AB246" s="155">
        <f t="shared" si="14"/>
        <v>27956852</v>
      </c>
      <c r="AC246" s="167" t="s">
        <v>56</v>
      </c>
      <c r="AD246" s="174">
        <v>8324</v>
      </c>
      <c r="AE246" s="169" t="s">
        <v>65</v>
      </c>
      <c r="AF246" s="174">
        <v>2</v>
      </c>
      <c r="AG246" s="189" t="s">
        <v>71</v>
      </c>
      <c r="AH246" s="174" t="s">
        <v>61</v>
      </c>
      <c r="AI246" s="174"/>
      <c r="AJ246" s="175"/>
      <c r="AK246" s="174"/>
      <c r="AL246" s="157"/>
      <c r="AM246" s="157"/>
      <c r="AN246" s="157"/>
      <c r="AO246" s="157"/>
      <c r="AP246" s="157">
        <v>58100</v>
      </c>
      <c r="AQ246" s="157"/>
      <c r="AR246" s="157"/>
      <c r="AS246" s="157"/>
    </row>
    <row r="247" spans="1:45" s="163" customFormat="1" x14ac:dyDescent="0.2">
      <c r="A247" s="174">
        <v>890305496</v>
      </c>
      <c r="B247" s="174" t="s">
        <v>434</v>
      </c>
      <c r="C247" s="175">
        <v>44912</v>
      </c>
      <c r="D247" s="175">
        <v>41365</v>
      </c>
      <c r="E247" s="175">
        <v>44895</v>
      </c>
      <c r="F247" s="201">
        <v>8316738</v>
      </c>
      <c r="G247" s="201">
        <v>0</v>
      </c>
      <c r="H247" s="201">
        <v>0</v>
      </c>
      <c r="I247" s="201">
        <v>0</v>
      </c>
      <c r="J247" s="201">
        <v>484670</v>
      </c>
      <c r="K247" s="201">
        <v>0</v>
      </c>
      <c r="L247" s="201">
        <v>0</v>
      </c>
      <c r="M247" s="201">
        <v>0</v>
      </c>
      <c r="N247" s="201">
        <v>0</v>
      </c>
      <c r="O247" s="201">
        <v>0</v>
      </c>
      <c r="P247" s="201">
        <v>0</v>
      </c>
      <c r="Q247" s="201">
        <v>188620</v>
      </c>
      <c r="R247" s="201">
        <v>0</v>
      </c>
      <c r="S247" s="201">
        <v>826681</v>
      </c>
      <c r="T247" s="201">
        <v>1068320</v>
      </c>
      <c r="U247" s="201">
        <v>0</v>
      </c>
      <c r="V247" s="201">
        <v>1033530</v>
      </c>
      <c r="W247" s="201">
        <v>4714917</v>
      </c>
      <c r="X247" s="155">
        <f t="shared" si="13"/>
        <v>0</v>
      </c>
      <c r="Y247" s="157">
        <v>0</v>
      </c>
      <c r="Z247" s="157">
        <v>0</v>
      </c>
      <c r="AA247" s="155">
        <v>0</v>
      </c>
      <c r="AB247" s="155">
        <f t="shared" si="14"/>
        <v>8316738</v>
      </c>
      <c r="AC247" s="167" t="s">
        <v>56</v>
      </c>
      <c r="AD247" s="174">
        <v>8301</v>
      </c>
      <c r="AE247" s="169" t="s">
        <v>65</v>
      </c>
      <c r="AF247" s="174">
        <v>2</v>
      </c>
      <c r="AG247" s="189" t="s">
        <v>71</v>
      </c>
      <c r="AH247" s="174" t="s">
        <v>61</v>
      </c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201">
        <v>484670</v>
      </c>
      <c r="AS247" s="174"/>
    </row>
    <row r="248" spans="1:45" s="163" customFormat="1" x14ac:dyDescent="0.2">
      <c r="A248" s="174">
        <v>900192459</v>
      </c>
      <c r="B248" s="174" t="s">
        <v>435</v>
      </c>
      <c r="C248" s="175">
        <v>44912</v>
      </c>
      <c r="D248" s="175">
        <v>42278</v>
      </c>
      <c r="E248" s="175">
        <v>44895</v>
      </c>
      <c r="F248" s="201">
        <v>67565713</v>
      </c>
      <c r="G248" s="201">
        <v>0</v>
      </c>
      <c r="H248" s="201">
        <v>0</v>
      </c>
      <c r="I248" s="201">
        <v>0</v>
      </c>
      <c r="J248" s="201">
        <v>0</v>
      </c>
      <c r="K248" s="201">
        <v>0</v>
      </c>
      <c r="L248" s="201">
        <v>0</v>
      </c>
      <c r="M248" s="201">
        <v>0</v>
      </c>
      <c r="N248" s="201">
        <v>425308</v>
      </c>
      <c r="O248" s="201">
        <v>0</v>
      </c>
      <c r="P248" s="201">
        <v>0</v>
      </c>
      <c r="Q248" s="201">
        <v>0</v>
      </c>
      <c r="R248" s="201">
        <v>0</v>
      </c>
      <c r="S248" s="201">
        <v>25010708</v>
      </c>
      <c r="T248" s="201">
        <v>4053771</v>
      </c>
      <c r="U248" s="201">
        <v>0</v>
      </c>
      <c r="V248" s="201">
        <v>3179100</v>
      </c>
      <c r="W248" s="201">
        <v>34896826</v>
      </c>
      <c r="X248" s="155">
        <f t="shared" ref="X248:X311" si="15">+F248-SUM(G248:W248)</f>
        <v>0</v>
      </c>
      <c r="Y248" s="157">
        <v>0</v>
      </c>
      <c r="Z248" s="157">
        <v>0</v>
      </c>
      <c r="AA248" s="155">
        <v>0</v>
      </c>
      <c r="AB248" s="155">
        <f t="shared" si="14"/>
        <v>67565713</v>
      </c>
      <c r="AC248" s="167" t="s">
        <v>19</v>
      </c>
      <c r="AD248" s="174">
        <v>8303</v>
      </c>
      <c r="AE248" s="169" t="s">
        <v>65</v>
      </c>
      <c r="AF248" s="174">
        <v>2</v>
      </c>
      <c r="AG248" s="189" t="s">
        <v>71</v>
      </c>
      <c r="AH248" s="174" t="s">
        <v>61</v>
      </c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201"/>
      <c r="AS248" s="174"/>
    </row>
    <row r="249" spans="1:45" s="163" customFormat="1" x14ac:dyDescent="0.2">
      <c r="A249" s="174">
        <v>806001061</v>
      </c>
      <c r="B249" s="174" t="s">
        <v>436</v>
      </c>
      <c r="C249" s="175">
        <v>44917</v>
      </c>
      <c r="D249" s="175">
        <v>41730</v>
      </c>
      <c r="E249" s="175">
        <v>44895</v>
      </c>
      <c r="F249" s="157">
        <v>160909842</v>
      </c>
      <c r="G249" s="157">
        <v>0</v>
      </c>
      <c r="H249" s="157">
        <v>0</v>
      </c>
      <c r="I249" s="157">
        <v>0</v>
      </c>
      <c r="J249" s="157">
        <v>32733326</v>
      </c>
      <c r="K249" s="157">
        <v>0</v>
      </c>
      <c r="L249" s="157">
        <v>0</v>
      </c>
      <c r="M249" s="157">
        <v>0</v>
      </c>
      <c r="N249" s="157">
        <v>0</v>
      </c>
      <c r="O249" s="157">
        <v>0</v>
      </c>
      <c r="P249" s="157">
        <v>0</v>
      </c>
      <c r="Q249" s="157">
        <v>10545569</v>
      </c>
      <c r="R249" s="157">
        <v>0</v>
      </c>
      <c r="S249" s="157">
        <v>8033219</v>
      </c>
      <c r="T249" s="157">
        <v>42234326</v>
      </c>
      <c r="U249" s="157">
        <v>0</v>
      </c>
      <c r="V249" s="157">
        <v>5848405</v>
      </c>
      <c r="W249" s="157">
        <v>61514997</v>
      </c>
      <c r="X249" s="155">
        <f t="shared" si="15"/>
        <v>0</v>
      </c>
      <c r="Y249" s="157">
        <v>0</v>
      </c>
      <c r="Z249" s="157">
        <v>0</v>
      </c>
      <c r="AA249" s="155">
        <v>0</v>
      </c>
      <c r="AB249" s="155">
        <f t="shared" si="14"/>
        <v>160909842</v>
      </c>
      <c r="AC249" s="167" t="s">
        <v>56</v>
      </c>
      <c r="AD249" s="174">
        <v>8390</v>
      </c>
      <c r="AE249" s="169" t="s">
        <v>65</v>
      </c>
      <c r="AF249" s="174">
        <v>2</v>
      </c>
      <c r="AG249" s="189" t="s">
        <v>71</v>
      </c>
      <c r="AH249" s="174" t="s">
        <v>61</v>
      </c>
      <c r="AI249" s="174"/>
      <c r="AJ249" s="175"/>
      <c r="AK249" s="174"/>
      <c r="AL249" s="157"/>
      <c r="AM249" s="157"/>
      <c r="AN249" s="157"/>
      <c r="AO249" s="157"/>
      <c r="AP249" s="157"/>
      <c r="AQ249" s="157"/>
      <c r="AR249" s="157">
        <v>32733326</v>
      </c>
      <c r="AS249" s="157"/>
    </row>
    <row r="250" spans="1:45" s="163" customFormat="1" x14ac:dyDescent="0.2">
      <c r="A250" s="174">
        <v>811016192</v>
      </c>
      <c r="B250" s="174" t="s">
        <v>437</v>
      </c>
      <c r="C250" s="175">
        <v>44917</v>
      </c>
      <c r="D250" s="175">
        <v>41030</v>
      </c>
      <c r="E250" s="175">
        <v>44895</v>
      </c>
      <c r="F250" s="201">
        <v>412967719</v>
      </c>
      <c r="G250" s="201">
        <v>1610068</v>
      </c>
      <c r="H250" s="201">
        <v>0</v>
      </c>
      <c r="I250" s="201">
        <v>0</v>
      </c>
      <c r="J250" s="201">
        <v>105443059</v>
      </c>
      <c r="K250" s="201">
        <v>0</v>
      </c>
      <c r="L250" s="201">
        <v>0</v>
      </c>
      <c r="M250" s="201">
        <v>11297</v>
      </c>
      <c r="N250" s="201">
        <v>297832</v>
      </c>
      <c r="O250" s="201">
        <v>0</v>
      </c>
      <c r="P250" s="201">
        <v>0</v>
      </c>
      <c r="Q250" s="201">
        <v>145300</v>
      </c>
      <c r="R250" s="201">
        <v>0</v>
      </c>
      <c r="S250" s="201">
        <v>18664779</v>
      </c>
      <c r="T250" s="201">
        <v>1122216</v>
      </c>
      <c r="U250" s="201">
        <v>0</v>
      </c>
      <c r="V250" s="201">
        <v>36555334</v>
      </c>
      <c r="W250" s="201">
        <v>249117834</v>
      </c>
      <c r="X250" s="155">
        <f t="shared" si="15"/>
        <v>0</v>
      </c>
      <c r="Y250" s="157">
        <v>0</v>
      </c>
      <c r="Z250" s="157">
        <v>0</v>
      </c>
      <c r="AA250" s="155">
        <v>0</v>
      </c>
      <c r="AB250" s="155">
        <f t="shared" si="14"/>
        <v>412967719</v>
      </c>
      <c r="AC250" s="167" t="s">
        <v>19</v>
      </c>
      <c r="AD250" s="174">
        <v>8396</v>
      </c>
      <c r="AE250" s="169" t="s">
        <v>65</v>
      </c>
      <c r="AF250" s="174">
        <v>2</v>
      </c>
      <c r="AG250" s="189" t="s">
        <v>71</v>
      </c>
      <c r="AH250" s="174" t="s">
        <v>61</v>
      </c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201">
        <v>105443059</v>
      </c>
      <c r="AS250" s="174"/>
    </row>
    <row r="251" spans="1:45" s="163" customFormat="1" x14ac:dyDescent="0.2">
      <c r="A251" s="174">
        <v>890206257</v>
      </c>
      <c r="B251" s="174" t="s">
        <v>438</v>
      </c>
      <c r="C251" s="175">
        <v>44923</v>
      </c>
      <c r="D251" s="175">
        <v>43739</v>
      </c>
      <c r="E251" s="175">
        <v>44895</v>
      </c>
      <c r="F251" s="201">
        <v>42246604</v>
      </c>
      <c r="G251" s="201">
        <v>921902</v>
      </c>
      <c r="H251" s="201">
        <v>0</v>
      </c>
      <c r="I251" s="201">
        <v>0</v>
      </c>
      <c r="J251" s="201">
        <v>14873774</v>
      </c>
      <c r="K251" s="201">
        <v>0</v>
      </c>
      <c r="L251" s="201">
        <v>0</v>
      </c>
      <c r="M251" s="201">
        <v>0</v>
      </c>
      <c r="N251" s="201">
        <v>0</v>
      </c>
      <c r="O251" s="201">
        <v>0</v>
      </c>
      <c r="P251" s="201">
        <v>0</v>
      </c>
      <c r="Q251" s="201">
        <v>0</v>
      </c>
      <c r="R251" s="201">
        <v>0</v>
      </c>
      <c r="S251" s="201">
        <v>0</v>
      </c>
      <c r="T251" s="201">
        <v>0</v>
      </c>
      <c r="U251" s="201">
        <v>0</v>
      </c>
      <c r="V251" s="201">
        <v>0</v>
      </c>
      <c r="W251" s="201">
        <v>26450928</v>
      </c>
      <c r="X251" s="155">
        <f t="shared" si="15"/>
        <v>0</v>
      </c>
      <c r="Y251" s="157">
        <v>0</v>
      </c>
      <c r="Z251" s="157">
        <v>0</v>
      </c>
      <c r="AA251" s="155">
        <v>0</v>
      </c>
      <c r="AB251" s="155">
        <f t="shared" si="14"/>
        <v>42246604</v>
      </c>
      <c r="AC251" s="167" t="s">
        <v>19</v>
      </c>
      <c r="AD251" s="174">
        <v>8453</v>
      </c>
      <c r="AE251" s="169" t="s">
        <v>65</v>
      </c>
      <c r="AF251" s="174">
        <v>2</v>
      </c>
      <c r="AG251" s="189" t="s">
        <v>71</v>
      </c>
      <c r="AH251" s="174" t="s">
        <v>61</v>
      </c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201">
        <v>14873774</v>
      </c>
      <c r="AS251" s="174"/>
    </row>
    <row r="252" spans="1:45" s="163" customFormat="1" x14ac:dyDescent="0.2">
      <c r="A252" s="174">
        <v>806013944</v>
      </c>
      <c r="B252" s="174" t="s">
        <v>439</v>
      </c>
      <c r="C252" s="175">
        <v>44922</v>
      </c>
      <c r="D252" s="175">
        <v>44621</v>
      </c>
      <c r="E252" s="175">
        <v>44895</v>
      </c>
      <c r="F252" s="201">
        <v>3590504</v>
      </c>
      <c r="G252" s="201">
        <v>0</v>
      </c>
      <c r="H252" s="201">
        <v>142902</v>
      </c>
      <c r="I252" s="201">
        <v>0</v>
      </c>
      <c r="J252" s="201">
        <v>48969</v>
      </c>
      <c r="K252" s="201">
        <v>0</v>
      </c>
      <c r="L252" s="201">
        <v>0</v>
      </c>
      <c r="M252" s="201">
        <v>0</v>
      </c>
      <c r="N252" s="201">
        <v>0</v>
      </c>
      <c r="O252" s="201">
        <v>0</v>
      </c>
      <c r="P252" s="201">
        <v>0</v>
      </c>
      <c r="Q252" s="201">
        <v>0</v>
      </c>
      <c r="R252" s="201">
        <v>0</v>
      </c>
      <c r="S252" s="201">
        <v>0</v>
      </c>
      <c r="T252" s="201">
        <v>0</v>
      </c>
      <c r="U252" s="201">
        <v>3330115</v>
      </c>
      <c r="V252" s="201">
        <v>0</v>
      </c>
      <c r="W252" s="201">
        <v>68518</v>
      </c>
      <c r="X252" s="155">
        <f t="shared" si="15"/>
        <v>0</v>
      </c>
      <c r="Y252" s="157">
        <v>0</v>
      </c>
      <c r="Z252" s="157">
        <v>0</v>
      </c>
      <c r="AA252" s="155">
        <v>0</v>
      </c>
      <c r="AB252" s="155">
        <f t="shared" si="14"/>
        <v>3590504</v>
      </c>
      <c r="AC252" s="167" t="s">
        <v>19</v>
      </c>
      <c r="AD252" s="174">
        <v>8448</v>
      </c>
      <c r="AE252" s="169" t="s">
        <v>65</v>
      </c>
      <c r="AF252" s="174">
        <v>2</v>
      </c>
      <c r="AG252" s="189" t="s">
        <v>71</v>
      </c>
      <c r="AH252" s="174" t="s">
        <v>61</v>
      </c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201">
        <v>48969</v>
      </c>
      <c r="AS252" s="174"/>
    </row>
    <row r="253" spans="1:45" s="163" customFormat="1" x14ac:dyDescent="0.2">
      <c r="A253" s="174">
        <v>901336751</v>
      </c>
      <c r="B253" s="174" t="s">
        <v>440</v>
      </c>
      <c r="C253" s="175">
        <v>44911</v>
      </c>
      <c r="D253" s="175">
        <v>44562</v>
      </c>
      <c r="E253" s="175">
        <v>44895</v>
      </c>
      <c r="F253" s="201">
        <v>28729814</v>
      </c>
      <c r="G253" s="201">
        <v>0</v>
      </c>
      <c r="H253" s="201">
        <v>0</v>
      </c>
      <c r="I253" s="201">
        <v>0</v>
      </c>
      <c r="J253" s="201">
        <v>2997211</v>
      </c>
      <c r="K253" s="201">
        <v>0</v>
      </c>
      <c r="L253" s="201">
        <v>0</v>
      </c>
      <c r="M253" s="201">
        <v>0</v>
      </c>
      <c r="N253" s="201">
        <v>0</v>
      </c>
      <c r="O253" s="201">
        <v>0</v>
      </c>
      <c r="P253" s="201">
        <v>0</v>
      </c>
      <c r="Q253" s="201">
        <v>0</v>
      </c>
      <c r="R253" s="201">
        <v>0</v>
      </c>
      <c r="S253" s="201">
        <v>857328</v>
      </c>
      <c r="T253" s="201">
        <v>13203551</v>
      </c>
      <c r="U253" s="201">
        <v>0</v>
      </c>
      <c r="V253" s="201">
        <v>11671724</v>
      </c>
      <c r="W253" s="201">
        <v>0</v>
      </c>
      <c r="X253" s="155">
        <f t="shared" si="15"/>
        <v>0</v>
      </c>
      <c r="Y253" s="157">
        <v>0</v>
      </c>
      <c r="Z253" s="157">
        <v>0</v>
      </c>
      <c r="AA253" s="155">
        <v>0</v>
      </c>
      <c r="AB253" s="155">
        <f t="shared" si="14"/>
        <v>28729814</v>
      </c>
      <c r="AC253" s="167" t="s">
        <v>19</v>
      </c>
      <c r="AD253" s="174">
        <v>8284</v>
      </c>
      <c r="AE253" s="169" t="s">
        <v>65</v>
      </c>
      <c r="AF253" s="174">
        <v>2</v>
      </c>
      <c r="AG253" s="189" t="s">
        <v>71</v>
      </c>
      <c r="AH253" s="174" t="s">
        <v>25</v>
      </c>
      <c r="AI253" s="174"/>
      <c r="AJ253" s="174"/>
      <c r="AK253" s="174"/>
      <c r="AL253" s="174"/>
      <c r="AM253" s="174"/>
      <c r="AN253" s="174"/>
      <c r="AO253" s="174"/>
      <c r="AP253" s="174"/>
      <c r="AQ253" s="174">
        <v>2997211</v>
      </c>
      <c r="AR253" s="174"/>
      <c r="AS253" s="174"/>
    </row>
    <row r="254" spans="1:45" s="163" customFormat="1" x14ac:dyDescent="0.2">
      <c r="A254" s="174">
        <v>891800023</v>
      </c>
      <c r="B254" s="174" t="s">
        <v>441</v>
      </c>
      <c r="C254" s="175">
        <v>44910</v>
      </c>
      <c r="D254" s="175">
        <v>42826</v>
      </c>
      <c r="E254" s="175">
        <v>44895</v>
      </c>
      <c r="F254" s="201">
        <v>246207733</v>
      </c>
      <c r="G254" s="201">
        <v>213924</v>
      </c>
      <c r="H254" s="201">
        <v>0</v>
      </c>
      <c r="I254" s="201">
        <v>0</v>
      </c>
      <c r="J254" s="201">
        <v>115563400.45</v>
      </c>
      <c r="K254" s="201">
        <v>0</v>
      </c>
      <c r="L254" s="201">
        <v>49000</v>
      </c>
      <c r="M254" s="201">
        <v>0</v>
      </c>
      <c r="N254" s="201">
        <v>0</v>
      </c>
      <c r="O254" s="201">
        <v>0</v>
      </c>
      <c r="P254" s="201">
        <v>0</v>
      </c>
      <c r="Q254" s="201">
        <v>31977359</v>
      </c>
      <c r="R254" s="201">
        <v>0</v>
      </c>
      <c r="S254" s="201">
        <v>6339925</v>
      </c>
      <c r="T254" s="201">
        <v>12896620</v>
      </c>
      <c r="U254" s="201">
        <v>0</v>
      </c>
      <c r="V254" s="201">
        <v>1302220</v>
      </c>
      <c r="W254" s="201">
        <v>77865284.550000012</v>
      </c>
      <c r="X254" s="155">
        <f t="shared" si="15"/>
        <v>0</v>
      </c>
      <c r="Y254" s="157">
        <v>0</v>
      </c>
      <c r="Z254" s="157">
        <v>0</v>
      </c>
      <c r="AA254" s="155">
        <v>0</v>
      </c>
      <c r="AB254" s="155">
        <f t="shared" si="14"/>
        <v>246207733</v>
      </c>
      <c r="AC254" s="167" t="s">
        <v>19</v>
      </c>
      <c r="AD254" s="174">
        <v>8271</v>
      </c>
      <c r="AE254" s="169" t="s">
        <v>65</v>
      </c>
      <c r="AF254" s="174">
        <v>2</v>
      </c>
      <c r="AG254" s="189" t="s">
        <v>71</v>
      </c>
      <c r="AH254" s="174" t="s">
        <v>25</v>
      </c>
      <c r="AI254" s="174"/>
      <c r="AJ254" s="174"/>
      <c r="AK254" s="174"/>
      <c r="AL254" s="174"/>
      <c r="AM254" s="174"/>
      <c r="AN254" s="174"/>
      <c r="AO254" s="174"/>
      <c r="AP254" s="174"/>
      <c r="AQ254" s="201">
        <v>115563400.45</v>
      </c>
      <c r="AR254" s="174"/>
      <c r="AS254" s="174"/>
    </row>
    <row r="255" spans="1:45" s="163" customFormat="1" x14ac:dyDescent="0.2">
      <c r="A255" s="174">
        <v>892120115</v>
      </c>
      <c r="B255" s="174" t="s">
        <v>442</v>
      </c>
      <c r="C255" s="175">
        <v>44908</v>
      </c>
      <c r="D255" s="175">
        <v>43862</v>
      </c>
      <c r="E255" s="175">
        <v>44865</v>
      </c>
      <c r="F255" s="201">
        <v>55961886</v>
      </c>
      <c r="G255" s="201">
        <v>0</v>
      </c>
      <c r="H255" s="201">
        <v>0</v>
      </c>
      <c r="I255" s="201">
        <v>0</v>
      </c>
      <c r="J255" s="201">
        <v>0</v>
      </c>
      <c r="K255" s="201">
        <v>0</v>
      </c>
      <c r="L255" s="201">
        <v>0</v>
      </c>
      <c r="M255" s="201">
        <v>0</v>
      </c>
      <c r="N255" s="201">
        <v>0</v>
      </c>
      <c r="O255" s="201">
        <v>0</v>
      </c>
      <c r="P255" s="201">
        <v>0</v>
      </c>
      <c r="Q255" s="201">
        <v>1457594</v>
      </c>
      <c r="R255" s="201">
        <v>0</v>
      </c>
      <c r="S255" s="201">
        <v>0</v>
      </c>
      <c r="T255" s="201">
        <v>1224540</v>
      </c>
      <c r="U255" s="201">
        <v>0</v>
      </c>
      <c r="V255" s="201">
        <v>52923743</v>
      </c>
      <c r="W255" s="201">
        <v>356009</v>
      </c>
      <c r="X255" s="155">
        <f t="shared" si="15"/>
        <v>0</v>
      </c>
      <c r="Y255" s="157">
        <v>0</v>
      </c>
      <c r="Z255" s="157">
        <v>0</v>
      </c>
      <c r="AA255" s="155">
        <v>0</v>
      </c>
      <c r="AB255" s="155">
        <f t="shared" si="14"/>
        <v>55961886</v>
      </c>
      <c r="AC255" s="167" t="s">
        <v>56</v>
      </c>
      <c r="AD255" s="174">
        <v>8192</v>
      </c>
      <c r="AE255" s="169" t="s">
        <v>65</v>
      </c>
      <c r="AF255" s="174">
        <v>2</v>
      </c>
      <c r="AG255" s="189" t="s">
        <v>71</v>
      </c>
      <c r="AH255" s="174" t="s">
        <v>25</v>
      </c>
      <c r="AI255" s="174"/>
      <c r="AJ255" s="174"/>
      <c r="AK255" s="174"/>
      <c r="AL255" s="174"/>
      <c r="AM255" s="174"/>
      <c r="AN255" s="174"/>
      <c r="AO255" s="174"/>
      <c r="AP255" s="174"/>
      <c r="AQ255" s="174">
        <v>0</v>
      </c>
      <c r="AR255" s="174"/>
      <c r="AS255" s="174"/>
    </row>
    <row r="256" spans="1:45" s="163" customFormat="1" x14ac:dyDescent="0.2">
      <c r="A256" s="174">
        <v>825003080</v>
      </c>
      <c r="B256" s="174" t="s">
        <v>443</v>
      </c>
      <c r="C256" s="175">
        <v>44901</v>
      </c>
      <c r="D256" s="175">
        <v>44866</v>
      </c>
      <c r="E256" s="175">
        <v>44895</v>
      </c>
      <c r="F256" s="201">
        <v>396164</v>
      </c>
      <c r="G256" s="201">
        <v>0</v>
      </c>
      <c r="H256" s="201">
        <v>0</v>
      </c>
      <c r="I256" s="201">
        <v>0</v>
      </c>
      <c r="J256" s="201">
        <v>164832</v>
      </c>
      <c r="K256" s="201">
        <v>0</v>
      </c>
      <c r="L256" s="201">
        <v>0</v>
      </c>
      <c r="M256" s="201">
        <v>0</v>
      </c>
      <c r="N256" s="201">
        <v>0</v>
      </c>
      <c r="O256" s="201">
        <v>0</v>
      </c>
      <c r="P256" s="201">
        <v>0</v>
      </c>
      <c r="Q256" s="201">
        <v>0</v>
      </c>
      <c r="R256" s="201">
        <v>0</v>
      </c>
      <c r="S256" s="201">
        <v>227968</v>
      </c>
      <c r="T256" s="201">
        <v>0</v>
      </c>
      <c r="U256" s="201">
        <v>0</v>
      </c>
      <c r="V256" s="201">
        <v>0</v>
      </c>
      <c r="W256" s="201">
        <v>3364</v>
      </c>
      <c r="X256" s="155">
        <f t="shared" si="15"/>
        <v>0</v>
      </c>
      <c r="Y256" s="157">
        <v>0</v>
      </c>
      <c r="Z256" s="157">
        <v>0</v>
      </c>
      <c r="AA256" s="155">
        <v>0</v>
      </c>
      <c r="AB256" s="155">
        <f t="shared" si="14"/>
        <v>396164</v>
      </c>
      <c r="AC256" s="167" t="s">
        <v>19</v>
      </c>
      <c r="AD256" s="174">
        <v>8057</v>
      </c>
      <c r="AE256" s="169" t="s">
        <v>65</v>
      </c>
      <c r="AF256" s="174">
        <v>2</v>
      </c>
      <c r="AG256" s="189" t="s">
        <v>71</v>
      </c>
      <c r="AH256" s="174" t="s">
        <v>25</v>
      </c>
      <c r="AI256" s="174"/>
      <c r="AJ256" s="174"/>
      <c r="AK256" s="174"/>
      <c r="AL256" s="174"/>
      <c r="AM256" s="174"/>
      <c r="AN256" s="174"/>
      <c r="AO256" s="174"/>
      <c r="AP256" s="174"/>
      <c r="AQ256" s="174">
        <v>164832</v>
      </c>
      <c r="AR256" s="174"/>
      <c r="AS256" s="174"/>
    </row>
    <row r="257" spans="1:45" s="163" customFormat="1" x14ac:dyDescent="0.2">
      <c r="A257" s="174">
        <v>900225041</v>
      </c>
      <c r="B257" s="174" t="s">
        <v>444</v>
      </c>
      <c r="C257" s="175">
        <v>44899</v>
      </c>
      <c r="D257" s="175">
        <v>44440</v>
      </c>
      <c r="E257" s="175">
        <v>44865</v>
      </c>
      <c r="F257" s="201">
        <v>28560857</v>
      </c>
      <c r="G257" s="201">
        <v>608807</v>
      </c>
      <c r="H257" s="201">
        <v>0</v>
      </c>
      <c r="I257" s="201">
        <v>0</v>
      </c>
      <c r="J257" s="201">
        <v>25065859</v>
      </c>
      <c r="K257" s="201">
        <v>0</v>
      </c>
      <c r="L257" s="201">
        <v>0</v>
      </c>
      <c r="M257" s="201">
        <v>0</v>
      </c>
      <c r="N257" s="201">
        <v>0</v>
      </c>
      <c r="O257" s="201">
        <v>0</v>
      </c>
      <c r="P257" s="201">
        <v>0</v>
      </c>
      <c r="Q257" s="201">
        <v>0</v>
      </c>
      <c r="R257" s="201">
        <v>0</v>
      </c>
      <c r="S257" s="201">
        <v>0</v>
      </c>
      <c r="T257" s="201">
        <v>0</v>
      </c>
      <c r="U257" s="201">
        <v>0</v>
      </c>
      <c r="V257" s="201">
        <v>4588110</v>
      </c>
      <c r="W257" s="201">
        <v>-1701919</v>
      </c>
      <c r="X257" s="155">
        <f t="shared" si="15"/>
        <v>0</v>
      </c>
      <c r="Y257" s="157">
        <v>0</v>
      </c>
      <c r="Z257" s="157">
        <v>0</v>
      </c>
      <c r="AA257" s="155">
        <v>0</v>
      </c>
      <c r="AB257" s="155">
        <f t="shared" si="14"/>
        <v>28560857</v>
      </c>
      <c r="AC257" s="167" t="s">
        <v>19</v>
      </c>
      <c r="AD257" s="174">
        <v>8048</v>
      </c>
      <c r="AE257" s="169" t="s">
        <v>65</v>
      </c>
      <c r="AF257" s="174">
        <v>2</v>
      </c>
      <c r="AG257" s="189" t="s">
        <v>71</v>
      </c>
      <c r="AH257" s="174" t="s">
        <v>61</v>
      </c>
      <c r="AI257" s="174"/>
      <c r="AJ257" s="174"/>
      <c r="AK257" s="174"/>
      <c r="AL257" s="174"/>
      <c r="AM257" s="174"/>
      <c r="AN257" s="174"/>
      <c r="AO257" s="174"/>
      <c r="AP257" s="174"/>
      <c r="AQ257" s="174">
        <v>25065859</v>
      </c>
      <c r="AR257" s="174"/>
      <c r="AS257" s="174"/>
    </row>
    <row r="258" spans="1:45" s="163" customFormat="1" x14ac:dyDescent="0.2">
      <c r="A258" s="174">
        <v>800017308</v>
      </c>
      <c r="B258" s="174" t="s">
        <v>445</v>
      </c>
      <c r="C258" s="175">
        <v>44898</v>
      </c>
      <c r="D258" s="175">
        <v>44348</v>
      </c>
      <c r="E258" s="175">
        <v>44865</v>
      </c>
      <c r="F258" s="201">
        <v>33086973.77</v>
      </c>
      <c r="G258" s="201">
        <v>0</v>
      </c>
      <c r="H258" s="201">
        <v>0</v>
      </c>
      <c r="I258" s="201">
        <v>0</v>
      </c>
      <c r="J258" s="201">
        <v>1888055.94</v>
      </c>
      <c r="K258" s="201">
        <v>0</v>
      </c>
      <c r="L258" s="201">
        <v>0</v>
      </c>
      <c r="M258" s="201">
        <v>0</v>
      </c>
      <c r="N258" s="201">
        <v>0</v>
      </c>
      <c r="O258" s="201">
        <v>0</v>
      </c>
      <c r="P258" s="201">
        <v>0</v>
      </c>
      <c r="Q258" s="201">
        <v>109348</v>
      </c>
      <c r="R258" s="201">
        <v>0</v>
      </c>
      <c r="S258" s="201">
        <v>36938</v>
      </c>
      <c r="T258" s="201">
        <v>2440214</v>
      </c>
      <c r="U258" s="201">
        <v>0</v>
      </c>
      <c r="V258" s="201">
        <v>2217052.35</v>
      </c>
      <c r="W258" s="201">
        <v>26395365.48</v>
      </c>
      <c r="X258" s="155">
        <f t="shared" si="15"/>
        <v>0</v>
      </c>
      <c r="Y258" s="157">
        <v>0</v>
      </c>
      <c r="Z258" s="157">
        <v>0</v>
      </c>
      <c r="AA258" s="155">
        <v>0</v>
      </c>
      <c r="AB258" s="155">
        <f t="shared" si="14"/>
        <v>33086973.77</v>
      </c>
      <c r="AC258" s="167" t="s">
        <v>59</v>
      </c>
      <c r="AD258" s="174">
        <v>8007</v>
      </c>
      <c r="AE258" s="169" t="s">
        <v>65</v>
      </c>
      <c r="AF258" s="174">
        <v>2</v>
      </c>
      <c r="AG258" s="189" t="s">
        <v>71</v>
      </c>
      <c r="AH258" s="174" t="s">
        <v>61</v>
      </c>
      <c r="AI258" s="174"/>
      <c r="AJ258" s="174"/>
      <c r="AK258" s="174"/>
      <c r="AL258" s="174"/>
      <c r="AM258" s="174"/>
      <c r="AN258" s="174"/>
      <c r="AO258" s="174"/>
      <c r="AP258" s="174"/>
      <c r="AQ258" s="174">
        <v>1888055.94</v>
      </c>
      <c r="AR258" s="174"/>
      <c r="AS258" s="174"/>
    </row>
    <row r="259" spans="1:45" s="163" customFormat="1" x14ac:dyDescent="0.2">
      <c r="A259" s="174">
        <v>900783939</v>
      </c>
      <c r="B259" s="174" t="s">
        <v>446</v>
      </c>
      <c r="C259" s="175">
        <v>44898</v>
      </c>
      <c r="D259" s="175">
        <v>44562</v>
      </c>
      <c r="E259" s="175">
        <v>44865</v>
      </c>
      <c r="F259" s="201">
        <v>3130408230.0999999</v>
      </c>
      <c r="G259" s="201">
        <v>12022905</v>
      </c>
      <c r="H259" s="201">
        <v>0</v>
      </c>
      <c r="I259" s="201">
        <v>0</v>
      </c>
      <c r="J259" s="201">
        <v>0</v>
      </c>
      <c r="K259" s="201">
        <v>0</v>
      </c>
      <c r="L259" s="201">
        <v>243435191</v>
      </c>
      <c r="M259" s="201">
        <v>0</v>
      </c>
      <c r="N259" s="201">
        <v>0</v>
      </c>
      <c r="O259" s="201">
        <v>0</v>
      </c>
      <c r="P259" s="201">
        <v>0</v>
      </c>
      <c r="Q259" s="201">
        <v>122818308.5</v>
      </c>
      <c r="R259" s="201">
        <v>0</v>
      </c>
      <c r="S259" s="201">
        <v>0</v>
      </c>
      <c r="T259" s="201">
        <v>314979125.30000001</v>
      </c>
      <c r="U259" s="201">
        <v>0</v>
      </c>
      <c r="V259" s="201">
        <v>0</v>
      </c>
      <c r="W259" s="201">
        <v>2437152700.3000002</v>
      </c>
      <c r="X259" s="155">
        <f t="shared" si="15"/>
        <v>0</v>
      </c>
      <c r="Y259" s="157">
        <v>0</v>
      </c>
      <c r="Z259" s="157">
        <v>0</v>
      </c>
      <c r="AA259" s="155">
        <v>0</v>
      </c>
      <c r="AB259" s="155">
        <f t="shared" si="14"/>
        <v>3130408230.0999999</v>
      </c>
      <c r="AC259" s="167" t="s">
        <v>19</v>
      </c>
      <c r="AD259" s="174">
        <v>8004</v>
      </c>
      <c r="AE259" s="169" t="s">
        <v>65</v>
      </c>
      <c r="AF259" s="174">
        <v>2</v>
      </c>
      <c r="AG259" s="189" t="s">
        <v>71</v>
      </c>
      <c r="AH259" s="174" t="s">
        <v>61</v>
      </c>
      <c r="AI259" s="174"/>
      <c r="AJ259" s="174"/>
      <c r="AK259" s="174"/>
      <c r="AL259" s="174"/>
      <c r="AM259" s="174"/>
      <c r="AN259" s="174"/>
      <c r="AO259" s="174"/>
      <c r="AP259" s="174"/>
      <c r="AQ259" s="174">
        <v>0</v>
      </c>
      <c r="AR259" s="174"/>
      <c r="AS259" s="174"/>
    </row>
    <row r="260" spans="1:45" s="163" customFormat="1" x14ac:dyDescent="0.2">
      <c r="A260" s="174">
        <v>900855509</v>
      </c>
      <c r="B260" s="174" t="s">
        <v>447</v>
      </c>
      <c r="C260" s="175">
        <v>44898</v>
      </c>
      <c r="D260" s="175">
        <v>43070</v>
      </c>
      <c r="E260" s="175">
        <v>44865</v>
      </c>
      <c r="F260" s="201">
        <v>41800751</v>
      </c>
      <c r="G260" s="201">
        <v>0</v>
      </c>
      <c r="H260" s="201">
        <v>0</v>
      </c>
      <c r="I260" s="201">
        <v>0</v>
      </c>
      <c r="J260" s="201">
        <v>0</v>
      </c>
      <c r="K260" s="201">
        <v>0</v>
      </c>
      <c r="L260" s="201">
        <v>0</v>
      </c>
      <c r="M260" s="201">
        <v>0</v>
      </c>
      <c r="N260" s="201">
        <v>0</v>
      </c>
      <c r="O260" s="201">
        <v>0</v>
      </c>
      <c r="P260" s="201">
        <v>0</v>
      </c>
      <c r="Q260" s="201">
        <v>4600380</v>
      </c>
      <c r="R260" s="201">
        <v>0</v>
      </c>
      <c r="S260" s="201">
        <v>0</v>
      </c>
      <c r="T260" s="201">
        <v>32156827</v>
      </c>
      <c r="U260" s="201">
        <v>0</v>
      </c>
      <c r="V260" s="201">
        <v>1986110</v>
      </c>
      <c r="W260" s="201">
        <v>3057434</v>
      </c>
      <c r="X260" s="155">
        <f t="shared" si="15"/>
        <v>0</v>
      </c>
      <c r="Y260" s="157">
        <v>0</v>
      </c>
      <c r="Z260" s="157">
        <v>0</v>
      </c>
      <c r="AA260" s="155">
        <v>0</v>
      </c>
      <c r="AB260" s="155">
        <f t="shared" si="14"/>
        <v>41800751</v>
      </c>
      <c r="AC260" s="167" t="s">
        <v>19</v>
      </c>
      <c r="AD260" s="174">
        <v>8002</v>
      </c>
      <c r="AE260" s="169" t="s">
        <v>65</v>
      </c>
      <c r="AF260" s="174">
        <v>2</v>
      </c>
      <c r="AG260" s="189" t="s">
        <v>71</v>
      </c>
      <c r="AH260" s="174" t="s">
        <v>61</v>
      </c>
      <c r="AI260" s="174"/>
      <c r="AJ260" s="174"/>
      <c r="AK260" s="174"/>
      <c r="AL260" s="174"/>
      <c r="AM260" s="174"/>
      <c r="AN260" s="174"/>
      <c r="AO260" s="174"/>
      <c r="AP260" s="174"/>
      <c r="AQ260" s="174">
        <v>0</v>
      </c>
      <c r="AR260" s="174"/>
      <c r="AS260" s="174"/>
    </row>
    <row r="261" spans="1:45" s="163" customFormat="1" x14ac:dyDescent="0.2">
      <c r="A261" s="174">
        <v>900504265</v>
      </c>
      <c r="B261" s="174" t="s">
        <v>448</v>
      </c>
      <c r="C261" s="175">
        <v>44916</v>
      </c>
      <c r="D261" s="175">
        <v>44166</v>
      </c>
      <c r="E261" s="175">
        <v>44895</v>
      </c>
      <c r="F261" s="201">
        <v>191531180</v>
      </c>
      <c r="G261" s="201">
        <v>10960638</v>
      </c>
      <c r="H261" s="201">
        <v>0</v>
      </c>
      <c r="I261" s="201">
        <v>0</v>
      </c>
      <c r="J261" s="201">
        <v>176868</v>
      </c>
      <c r="K261" s="201">
        <v>0</v>
      </c>
      <c r="L261" s="201">
        <v>0</v>
      </c>
      <c r="M261" s="201">
        <v>0</v>
      </c>
      <c r="N261" s="201">
        <v>61481280</v>
      </c>
      <c r="O261" s="201">
        <v>0</v>
      </c>
      <c r="P261" s="201">
        <v>0</v>
      </c>
      <c r="Q261" s="201">
        <v>0</v>
      </c>
      <c r="R261" s="201">
        <v>240000</v>
      </c>
      <c r="S261" s="201">
        <v>4526720</v>
      </c>
      <c r="T261" s="201">
        <v>0</v>
      </c>
      <c r="U261" s="201">
        <v>0</v>
      </c>
      <c r="V261" s="201">
        <v>792000</v>
      </c>
      <c r="W261" s="201">
        <v>113353674</v>
      </c>
      <c r="X261" s="155">
        <f t="shared" si="15"/>
        <v>0</v>
      </c>
      <c r="Y261" s="157">
        <v>0</v>
      </c>
      <c r="Z261" s="157">
        <v>0</v>
      </c>
      <c r="AA261" s="155">
        <v>0</v>
      </c>
      <c r="AB261" s="155">
        <f t="shared" si="14"/>
        <v>191531180</v>
      </c>
      <c r="AC261" s="167" t="s">
        <v>19</v>
      </c>
      <c r="AD261" s="174">
        <v>8365</v>
      </c>
      <c r="AE261" s="169" t="s">
        <v>65</v>
      </c>
      <c r="AF261" s="174">
        <v>2</v>
      </c>
      <c r="AG261" s="189" t="s">
        <v>71</v>
      </c>
      <c r="AH261" s="174" t="s">
        <v>61</v>
      </c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201">
        <v>176868</v>
      </c>
      <c r="AS261" s="174"/>
    </row>
    <row r="262" spans="1:45" s="163" customFormat="1" x14ac:dyDescent="0.2">
      <c r="A262" s="174">
        <v>890807591</v>
      </c>
      <c r="B262" s="174" t="s">
        <v>449</v>
      </c>
      <c r="C262" s="175">
        <v>44925</v>
      </c>
      <c r="D262" s="175">
        <v>44470</v>
      </c>
      <c r="E262" s="175">
        <v>44895</v>
      </c>
      <c r="F262" s="201">
        <v>49460338</v>
      </c>
      <c r="G262" s="201">
        <v>0</v>
      </c>
      <c r="H262" s="201">
        <v>0</v>
      </c>
      <c r="I262" s="201">
        <v>0</v>
      </c>
      <c r="J262" s="201">
        <v>6909735</v>
      </c>
      <c r="K262" s="201">
        <v>0</v>
      </c>
      <c r="L262" s="201">
        <v>0</v>
      </c>
      <c r="M262" s="201">
        <v>1463213</v>
      </c>
      <c r="N262" s="201">
        <v>84434</v>
      </c>
      <c r="O262" s="201">
        <v>0</v>
      </c>
      <c r="P262" s="201">
        <v>0</v>
      </c>
      <c r="Q262" s="201">
        <v>17223762</v>
      </c>
      <c r="R262" s="201">
        <v>0</v>
      </c>
      <c r="S262" s="201">
        <v>3939294</v>
      </c>
      <c r="T262" s="201">
        <v>7556679</v>
      </c>
      <c r="U262" s="201">
        <v>504335</v>
      </c>
      <c r="V262" s="201">
        <v>501164</v>
      </c>
      <c r="W262" s="201">
        <v>11277722</v>
      </c>
      <c r="X262" s="155">
        <f t="shared" si="15"/>
        <v>0</v>
      </c>
      <c r="Y262" s="157">
        <v>0</v>
      </c>
      <c r="Z262" s="157">
        <v>0</v>
      </c>
      <c r="AA262" s="155">
        <v>0</v>
      </c>
      <c r="AB262" s="155">
        <f t="shared" si="14"/>
        <v>49460338</v>
      </c>
      <c r="AC262" s="167" t="s">
        <v>19</v>
      </c>
      <c r="AD262" s="174">
        <v>8486</v>
      </c>
      <c r="AE262" s="169" t="s">
        <v>65</v>
      </c>
      <c r="AF262" s="174">
        <v>2</v>
      </c>
      <c r="AG262" s="189" t="s">
        <v>71</v>
      </c>
      <c r="AH262" s="174" t="s">
        <v>61</v>
      </c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74">
        <v>6909735</v>
      </c>
      <c r="AS262" s="174"/>
    </row>
    <row r="263" spans="1:45" s="163" customFormat="1" x14ac:dyDescent="0.2">
      <c r="A263" s="174">
        <v>800122186</v>
      </c>
      <c r="B263" s="174" t="s">
        <v>450</v>
      </c>
      <c r="C263" s="175">
        <v>44918</v>
      </c>
      <c r="D263" s="175">
        <v>44287</v>
      </c>
      <c r="E263" s="175">
        <v>44895</v>
      </c>
      <c r="F263" s="201">
        <v>145043115</v>
      </c>
      <c r="G263" s="201">
        <v>0</v>
      </c>
      <c r="H263" s="201">
        <v>0</v>
      </c>
      <c r="I263" s="201">
        <v>0</v>
      </c>
      <c r="J263" s="201">
        <v>106104728</v>
      </c>
      <c r="K263" s="201">
        <v>0</v>
      </c>
      <c r="L263" s="201">
        <v>0</v>
      </c>
      <c r="M263" s="201">
        <v>0</v>
      </c>
      <c r="N263" s="201">
        <v>0</v>
      </c>
      <c r="O263" s="201">
        <v>0</v>
      </c>
      <c r="P263" s="201">
        <v>0</v>
      </c>
      <c r="Q263" s="201">
        <v>2027050</v>
      </c>
      <c r="R263" s="201">
        <v>0</v>
      </c>
      <c r="S263" s="201">
        <v>1364300</v>
      </c>
      <c r="T263" s="201">
        <v>20056200</v>
      </c>
      <c r="U263" s="201">
        <v>0</v>
      </c>
      <c r="V263" s="201">
        <v>609600</v>
      </c>
      <c r="W263" s="201">
        <v>14881237</v>
      </c>
      <c r="X263" s="155">
        <f t="shared" si="15"/>
        <v>0</v>
      </c>
      <c r="Y263" s="157">
        <v>0</v>
      </c>
      <c r="Z263" s="157">
        <v>0</v>
      </c>
      <c r="AA263" s="155">
        <v>0</v>
      </c>
      <c r="AB263" s="155">
        <f t="shared" si="14"/>
        <v>145043115</v>
      </c>
      <c r="AC263" s="167" t="s">
        <v>19</v>
      </c>
      <c r="AD263" s="174">
        <v>8403</v>
      </c>
      <c r="AE263" s="169" t="s">
        <v>65</v>
      </c>
      <c r="AF263" s="174">
        <v>2</v>
      </c>
      <c r="AG263" s="189" t="s">
        <v>71</v>
      </c>
      <c r="AH263" s="174" t="s">
        <v>61</v>
      </c>
      <c r="AI263" s="174"/>
      <c r="AJ263" s="174"/>
      <c r="AK263" s="174"/>
      <c r="AL263" s="174"/>
      <c r="AM263" s="174"/>
      <c r="AN263" s="174"/>
      <c r="AO263" s="174"/>
      <c r="AP263" s="174"/>
      <c r="AQ263" s="174"/>
      <c r="AR263" s="174">
        <v>106104728</v>
      </c>
      <c r="AS263" s="174"/>
    </row>
    <row r="264" spans="1:45" s="195" customFormat="1" ht="16.5" x14ac:dyDescent="0.3">
      <c r="A264" s="189">
        <v>813010472</v>
      </c>
      <c r="B264" s="192" t="s">
        <v>139</v>
      </c>
      <c r="C264" s="193">
        <v>44925</v>
      </c>
      <c r="D264" s="194">
        <v>43009</v>
      </c>
      <c r="E264" s="194">
        <v>44895</v>
      </c>
      <c r="F264" s="156">
        <v>8329105</v>
      </c>
      <c r="G264" s="157">
        <v>0</v>
      </c>
      <c r="H264" s="157">
        <v>0</v>
      </c>
      <c r="I264" s="157">
        <v>0</v>
      </c>
      <c r="J264" s="158">
        <v>1051600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7">
        <v>0</v>
      </c>
      <c r="R264" s="158">
        <v>0</v>
      </c>
      <c r="S264" s="159">
        <v>83400</v>
      </c>
      <c r="T264" s="158">
        <v>3550912</v>
      </c>
      <c r="U264" s="158">
        <v>0</v>
      </c>
      <c r="V264" s="158">
        <v>276503</v>
      </c>
      <c r="W264" s="158">
        <v>3366690</v>
      </c>
      <c r="X264" s="155">
        <f t="shared" si="15"/>
        <v>0</v>
      </c>
      <c r="Y264" s="158">
        <v>0</v>
      </c>
      <c r="Z264" s="158">
        <v>0</v>
      </c>
      <c r="AA264" s="155">
        <v>0</v>
      </c>
      <c r="AB264" s="155">
        <f t="shared" si="14"/>
        <v>8329105</v>
      </c>
      <c r="AC264" s="167" t="s">
        <v>56</v>
      </c>
      <c r="AD264" s="162">
        <v>8475</v>
      </c>
      <c r="AE264" s="174" t="s">
        <v>124</v>
      </c>
      <c r="AF264" s="174">
        <v>2</v>
      </c>
      <c r="AG264" s="189" t="s">
        <v>71</v>
      </c>
      <c r="AH264" s="160"/>
      <c r="AI264" s="175">
        <f>C264+90</f>
        <v>45015</v>
      </c>
      <c r="AJ264" s="174"/>
      <c r="AK264" s="174"/>
      <c r="AL264" s="155">
        <v>0</v>
      </c>
      <c r="AM264" s="155">
        <v>0</v>
      </c>
      <c r="AN264" s="155">
        <v>0</v>
      </c>
      <c r="AO264" s="155">
        <v>0</v>
      </c>
      <c r="AP264" s="155">
        <v>0</v>
      </c>
      <c r="AQ264" s="155">
        <v>0</v>
      </c>
      <c r="AR264" s="155">
        <v>0</v>
      </c>
      <c r="AS264" s="155">
        <v>0</v>
      </c>
    </row>
    <row r="265" spans="1:45" customFormat="1" ht="15" x14ac:dyDescent="0.25">
      <c r="A265" s="189">
        <v>890911816</v>
      </c>
      <c r="B265" s="192" t="s">
        <v>170</v>
      </c>
      <c r="C265" s="193">
        <v>44925</v>
      </c>
      <c r="D265" s="194">
        <v>44621</v>
      </c>
      <c r="E265" s="194">
        <v>44895</v>
      </c>
      <c r="F265" s="156">
        <v>14743130</v>
      </c>
      <c r="G265" s="157">
        <v>0</v>
      </c>
      <c r="H265" s="157">
        <v>0</v>
      </c>
      <c r="I265" s="157">
        <v>0</v>
      </c>
      <c r="J265" s="158">
        <v>1365512</v>
      </c>
      <c r="K265" s="158">
        <v>0</v>
      </c>
      <c r="L265" s="158">
        <v>0</v>
      </c>
      <c r="M265" s="158">
        <v>0</v>
      </c>
      <c r="N265" s="158">
        <v>222224</v>
      </c>
      <c r="O265" s="158">
        <v>0</v>
      </c>
      <c r="P265" s="158">
        <v>0</v>
      </c>
      <c r="Q265" s="157">
        <v>0</v>
      </c>
      <c r="R265" s="158">
        <v>0</v>
      </c>
      <c r="S265" s="159">
        <v>79117</v>
      </c>
      <c r="T265" s="158">
        <v>0</v>
      </c>
      <c r="U265" s="158">
        <v>0</v>
      </c>
      <c r="V265" s="158">
        <v>0</v>
      </c>
      <c r="W265" s="158">
        <v>13076277</v>
      </c>
      <c r="X265" s="155">
        <f t="shared" si="15"/>
        <v>0</v>
      </c>
      <c r="Y265" s="158">
        <v>0</v>
      </c>
      <c r="Z265" s="158">
        <v>0</v>
      </c>
      <c r="AA265" s="155">
        <v>0</v>
      </c>
      <c r="AB265" s="155">
        <f t="shared" si="14"/>
        <v>14743130</v>
      </c>
      <c r="AC265" s="167" t="s">
        <v>19</v>
      </c>
      <c r="AD265" s="162">
        <v>8473</v>
      </c>
      <c r="AE265" s="174" t="s">
        <v>124</v>
      </c>
      <c r="AF265" s="174">
        <v>2</v>
      </c>
      <c r="AG265" s="189" t="s">
        <v>71</v>
      </c>
      <c r="AH265" s="160"/>
      <c r="AI265" s="175">
        <f t="shared" ref="AI265:AI328" si="16">C265+90</f>
        <v>45015</v>
      </c>
      <c r="AJ265" s="174"/>
      <c r="AK265" s="174"/>
      <c r="AL265" s="155"/>
      <c r="AM265" s="155"/>
      <c r="AN265" s="155"/>
      <c r="AO265" s="155"/>
      <c r="AP265" s="155"/>
      <c r="AQ265" s="155"/>
      <c r="AR265" s="155"/>
      <c r="AS265" s="155"/>
    </row>
    <row r="266" spans="1:45" customFormat="1" ht="15" x14ac:dyDescent="0.25">
      <c r="A266" s="189">
        <v>860013570</v>
      </c>
      <c r="B266" s="192" t="s">
        <v>164</v>
      </c>
      <c r="C266" s="193">
        <v>44924</v>
      </c>
      <c r="D266" s="194">
        <v>41944</v>
      </c>
      <c r="E266" s="194">
        <v>44895</v>
      </c>
      <c r="F266" s="156">
        <v>168215048126</v>
      </c>
      <c r="G266" s="157">
        <v>2865036855</v>
      </c>
      <c r="H266" s="157">
        <v>0</v>
      </c>
      <c r="I266" s="157">
        <v>0</v>
      </c>
      <c r="J266" s="158">
        <v>17523501910</v>
      </c>
      <c r="K266" s="158">
        <v>23797760</v>
      </c>
      <c r="L266" s="158">
        <v>18497436030</v>
      </c>
      <c r="M266" s="158">
        <v>4865730445</v>
      </c>
      <c r="N266" s="158">
        <v>1032362784</v>
      </c>
      <c r="O266" s="158">
        <v>1934985</v>
      </c>
      <c r="P266" s="158">
        <v>0</v>
      </c>
      <c r="Q266" s="157">
        <v>11550073704</v>
      </c>
      <c r="R266" s="158">
        <v>304837891</v>
      </c>
      <c r="S266" s="159">
        <v>21481715470</v>
      </c>
      <c r="T266" s="158">
        <v>5752518874</v>
      </c>
      <c r="U266" s="158">
        <v>2671802652</v>
      </c>
      <c r="V266" s="158">
        <v>80507747054</v>
      </c>
      <c r="W266" s="158">
        <v>1136551712</v>
      </c>
      <c r="X266" s="155">
        <f t="shared" si="15"/>
        <v>0</v>
      </c>
      <c r="Y266" s="158">
        <v>0</v>
      </c>
      <c r="Z266" s="158">
        <v>0</v>
      </c>
      <c r="AA266" s="155">
        <v>0</v>
      </c>
      <c r="AB266" s="155">
        <f t="shared" si="14"/>
        <v>168215048126</v>
      </c>
      <c r="AC266" s="167" t="s">
        <v>55</v>
      </c>
      <c r="AD266" s="162">
        <v>8466</v>
      </c>
      <c r="AE266" s="174" t="s">
        <v>124</v>
      </c>
      <c r="AF266" s="174">
        <v>2</v>
      </c>
      <c r="AG266" s="189" t="s">
        <v>71</v>
      </c>
      <c r="AH266" s="160"/>
      <c r="AI266" s="175">
        <f t="shared" si="16"/>
        <v>45014</v>
      </c>
      <c r="AJ266" s="174"/>
      <c r="AK266" s="174"/>
      <c r="AL266" s="155"/>
      <c r="AM266" s="155"/>
      <c r="AN266" s="155"/>
      <c r="AO266" s="155"/>
      <c r="AP266" s="155"/>
      <c r="AQ266" s="155"/>
      <c r="AR266" s="155"/>
      <c r="AS266" s="155"/>
    </row>
    <row r="267" spans="1:45" customFormat="1" ht="15" x14ac:dyDescent="0.25">
      <c r="A267" s="189">
        <v>900958115</v>
      </c>
      <c r="B267" s="192" t="s">
        <v>451</v>
      </c>
      <c r="C267" s="193">
        <v>44923</v>
      </c>
      <c r="D267" s="194">
        <v>44166</v>
      </c>
      <c r="E267" s="194">
        <v>44895</v>
      </c>
      <c r="F267" s="156">
        <v>185172014</v>
      </c>
      <c r="G267" s="157">
        <v>0</v>
      </c>
      <c r="H267" s="157">
        <v>0</v>
      </c>
      <c r="I267" s="157">
        <v>0</v>
      </c>
      <c r="J267" s="158">
        <v>8686090</v>
      </c>
      <c r="K267" s="158">
        <v>0</v>
      </c>
      <c r="L267" s="158">
        <v>0</v>
      </c>
      <c r="M267" s="158">
        <v>0</v>
      </c>
      <c r="N267" s="158">
        <v>30910180</v>
      </c>
      <c r="O267" s="158">
        <v>0</v>
      </c>
      <c r="P267" s="158">
        <v>0</v>
      </c>
      <c r="Q267" s="157">
        <v>5480000</v>
      </c>
      <c r="R267" s="158">
        <v>165000</v>
      </c>
      <c r="S267" s="159">
        <v>66814379</v>
      </c>
      <c r="T267" s="158">
        <v>0</v>
      </c>
      <c r="U267" s="158">
        <v>0</v>
      </c>
      <c r="V267" s="158">
        <v>12708700</v>
      </c>
      <c r="W267" s="158">
        <v>60407665</v>
      </c>
      <c r="X267" s="155">
        <f t="shared" si="15"/>
        <v>0</v>
      </c>
      <c r="Y267" s="158">
        <v>0</v>
      </c>
      <c r="Z267" s="158">
        <v>0</v>
      </c>
      <c r="AA267" s="155">
        <v>0</v>
      </c>
      <c r="AB267" s="155">
        <f t="shared" si="14"/>
        <v>185172014</v>
      </c>
      <c r="AC267" s="167" t="s">
        <v>19</v>
      </c>
      <c r="AD267" s="162">
        <v>8443</v>
      </c>
      <c r="AE267" s="174" t="s">
        <v>124</v>
      </c>
      <c r="AF267" s="174">
        <v>2</v>
      </c>
      <c r="AG267" s="189" t="s">
        <v>71</v>
      </c>
      <c r="AH267" s="160"/>
      <c r="AI267" s="175">
        <f t="shared" si="16"/>
        <v>45013</v>
      </c>
      <c r="AJ267" s="174"/>
      <c r="AK267" s="174"/>
      <c r="AL267" s="155"/>
      <c r="AM267" s="155"/>
      <c r="AN267" s="155"/>
      <c r="AO267" s="155"/>
      <c r="AP267" s="155"/>
      <c r="AQ267" s="155"/>
      <c r="AR267" s="155"/>
      <c r="AS267" s="155"/>
    </row>
    <row r="268" spans="1:45" customFormat="1" ht="15" x14ac:dyDescent="0.25">
      <c r="A268" s="189">
        <v>830025149</v>
      </c>
      <c r="B268" s="192" t="s">
        <v>452</v>
      </c>
      <c r="C268" s="193">
        <v>44922</v>
      </c>
      <c r="D268" s="194">
        <v>43313</v>
      </c>
      <c r="E268" s="194">
        <v>44922</v>
      </c>
      <c r="F268" s="156">
        <v>3786747665</v>
      </c>
      <c r="G268" s="157">
        <v>36420339</v>
      </c>
      <c r="H268" s="157">
        <v>0</v>
      </c>
      <c r="I268" s="157">
        <v>0</v>
      </c>
      <c r="J268" s="158">
        <v>955471230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0</v>
      </c>
      <c r="Q268" s="157">
        <v>1377329311</v>
      </c>
      <c r="R268" s="158">
        <v>0</v>
      </c>
      <c r="S268" s="159">
        <v>524187</v>
      </c>
      <c r="T268" s="158">
        <v>547043814</v>
      </c>
      <c r="U268" s="158">
        <v>0</v>
      </c>
      <c r="V268" s="158">
        <v>329363561</v>
      </c>
      <c r="W268" s="158">
        <v>540595223</v>
      </c>
      <c r="X268" s="155">
        <f t="shared" si="15"/>
        <v>0</v>
      </c>
      <c r="Y268" s="158">
        <v>0</v>
      </c>
      <c r="Z268" s="158">
        <v>0</v>
      </c>
      <c r="AA268" s="155">
        <v>0</v>
      </c>
      <c r="AB268" s="155">
        <f t="shared" si="14"/>
        <v>3786747665</v>
      </c>
      <c r="AC268" s="167" t="s">
        <v>19</v>
      </c>
      <c r="AD268" s="162">
        <v>8440</v>
      </c>
      <c r="AE268" s="174" t="s">
        <v>124</v>
      </c>
      <c r="AF268" s="174">
        <v>2</v>
      </c>
      <c r="AG268" s="189" t="s">
        <v>71</v>
      </c>
      <c r="AH268" s="160"/>
      <c r="AI268" s="175">
        <f t="shared" si="16"/>
        <v>45012</v>
      </c>
      <c r="AJ268" s="174"/>
      <c r="AK268" s="174"/>
      <c r="AL268" s="155"/>
      <c r="AM268" s="155"/>
      <c r="AN268" s="155"/>
      <c r="AO268" s="155"/>
      <c r="AP268" s="155"/>
      <c r="AQ268" s="155"/>
      <c r="AR268" s="155"/>
      <c r="AS268" s="155"/>
    </row>
    <row r="269" spans="1:45" customFormat="1" ht="15" x14ac:dyDescent="0.25">
      <c r="A269" s="189">
        <v>890202066</v>
      </c>
      <c r="B269" s="192" t="s">
        <v>453</v>
      </c>
      <c r="C269" s="193">
        <v>44922</v>
      </c>
      <c r="D269" s="194">
        <v>42826</v>
      </c>
      <c r="E269" s="194">
        <v>44895</v>
      </c>
      <c r="F269" s="156">
        <v>3776161</v>
      </c>
      <c r="G269" s="157">
        <v>0</v>
      </c>
      <c r="H269" s="157">
        <v>0</v>
      </c>
      <c r="I269" s="157">
        <v>0</v>
      </c>
      <c r="J269" s="158">
        <v>152510</v>
      </c>
      <c r="K269" s="158">
        <v>0</v>
      </c>
      <c r="L269" s="158">
        <v>0</v>
      </c>
      <c r="M269" s="158">
        <v>0</v>
      </c>
      <c r="N269" s="158">
        <v>298269</v>
      </c>
      <c r="O269" s="158">
        <v>0</v>
      </c>
      <c r="P269" s="158">
        <v>0</v>
      </c>
      <c r="Q269" s="157">
        <v>0</v>
      </c>
      <c r="R269" s="158">
        <v>0</v>
      </c>
      <c r="S269" s="159">
        <v>967615</v>
      </c>
      <c r="T269" s="158">
        <v>0</v>
      </c>
      <c r="U269" s="158">
        <v>0</v>
      </c>
      <c r="V269" s="158">
        <v>1029940</v>
      </c>
      <c r="W269" s="158">
        <v>1327827</v>
      </c>
      <c r="X269" s="155">
        <f t="shared" si="15"/>
        <v>0</v>
      </c>
      <c r="Y269" s="158">
        <v>0</v>
      </c>
      <c r="Z269" s="158">
        <v>0</v>
      </c>
      <c r="AA269" s="155">
        <v>0</v>
      </c>
      <c r="AB269" s="155">
        <f t="shared" si="14"/>
        <v>3776161</v>
      </c>
      <c r="AC269" s="167" t="s">
        <v>19</v>
      </c>
      <c r="AD269" s="162">
        <v>8425</v>
      </c>
      <c r="AE269" s="174" t="s">
        <v>124</v>
      </c>
      <c r="AF269" s="174">
        <v>2</v>
      </c>
      <c r="AG269" s="189" t="s">
        <v>71</v>
      </c>
      <c r="AH269" s="160"/>
      <c r="AI269" s="175">
        <f t="shared" si="16"/>
        <v>45012</v>
      </c>
      <c r="AJ269" s="174"/>
      <c r="AK269" s="174"/>
      <c r="AL269" s="155"/>
      <c r="AM269" s="155"/>
      <c r="AN269" s="155"/>
      <c r="AO269" s="155"/>
      <c r="AP269" s="155"/>
      <c r="AQ269" s="155"/>
      <c r="AR269" s="155"/>
      <c r="AS269" s="155"/>
    </row>
    <row r="270" spans="1:45" customFormat="1" ht="15" x14ac:dyDescent="0.25">
      <c r="A270" s="189">
        <v>800048880</v>
      </c>
      <c r="B270" s="192" t="s">
        <v>454</v>
      </c>
      <c r="C270" s="193">
        <v>44921</v>
      </c>
      <c r="D270" s="194">
        <v>42522</v>
      </c>
      <c r="E270" s="194">
        <v>44895</v>
      </c>
      <c r="F270" s="156">
        <v>546650760</v>
      </c>
      <c r="G270" s="157">
        <v>0</v>
      </c>
      <c r="H270" s="157">
        <v>0</v>
      </c>
      <c r="I270" s="157">
        <v>0</v>
      </c>
      <c r="J270" s="158">
        <v>424038562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7">
        <v>72499453</v>
      </c>
      <c r="R270" s="158">
        <v>0</v>
      </c>
      <c r="S270" s="159">
        <v>153126</v>
      </c>
      <c r="T270" s="158">
        <v>5541542</v>
      </c>
      <c r="U270" s="158">
        <v>1340346</v>
      </c>
      <c r="V270" s="158">
        <v>19816606</v>
      </c>
      <c r="W270" s="158">
        <v>23261125</v>
      </c>
      <c r="X270" s="155">
        <f t="shared" si="15"/>
        <v>0</v>
      </c>
      <c r="Y270" s="158">
        <v>0</v>
      </c>
      <c r="Z270" s="158">
        <v>0</v>
      </c>
      <c r="AA270" s="155">
        <v>0</v>
      </c>
      <c r="AB270" s="155">
        <f t="shared" si="14"/>
        <v>546650760</v>
      </c>
      <c r="AC270" s="167" t="s">
        <v>59</v>
      </c>
      <c r="AD270" s="162">
        <v>8415</v>
      </c>
      <c r="AE270" s="174" t="s">
        <v>124</v>
      </c>
      <c r="AF270" s="174">
        <v>2</v>
      </c>
      <c r="AG270" s="189" t="s">
        <v>71</v>
      </c>
      <c r="AH270" s="160"/>
      <c r="AI270" s="175">
        <f t="shared" si="16"/>
        <v>45011</v>
      </c>
      <c r="AJ270" s="174"/>
      <c r="AK270" s="174"/>
      <c r="AL270" s="155"/>
      <c r="AM270" s="155"/>
      <c r="AN270" s="155"/>
      <c r="AO270" s="155"/>
      <c r="AP270" s="155"/>
      <c r="AQ270" s="155"/>
      <c r="AR270" s="155"/>
      <c r="AS270" s="155"/>
    </row>
    <row r="271" spans="1:45" customFormat="1" ht="15" x14ac:dyDescent="0.25">
      <c r="A271" s="189">
        <v>860070301</v>
      </c>
      <c r="B271" s="192" t="s">
        <v>455</v>
      </c>
      <c r="C271" s="193">
        <v>44921</v>
      </c>
      <c r="D271" s="194">
        <v>44348</v>
      </c>
      <c r="E271" s="194">
        <v>44895</v>
      </c>
      <c r="F271" s="156">
        <v>114584229</v>
      </c>
      <c r="G271" s="157">
        <v>0</v>
      </c>
      <c r="H271" s="157">
        <v>0</v>
      </c>
      <c r="I271" s="157">
        <v>0</v>
      </c>
      <c r="J271" s="158">
        <v>85412602</v>
      </c>
      <c r="K271" s="158">
        <v>0</v>
      </c>
      <c r="L271" s="158">
        <v>0</v>
      </c>
      <c r="M271" s="158">
        <v>81686</v>
      </c>
      <c r="N271" s="158">
        <v>4773892</v>
      </c>
      <c r="O271" s="158">
        <v>0</v>
      </c>
      <c r="P271" s="158">
        <v>0</v>
      </c>
      <c r="Q271" s="157">
        <v>1298286</v>
      </c>
      <c r="R271" s="158">
        <v>0</v>
      </c>
      <c r="S271" s="159">
        <v>136303</v>
      </c>
      <c r="T271" s="158">
        <v>14090221</v>
      </c>
      <c r="U271" s="158">
        <v>0</v>
      </c>
      <c r="V271" s="158">
        <v>0</v>
      </c>
      <c r="W271" s="158">
        <v>8791239</v>
      </c>
      <c r="X271" s="155">
        <f t="shared" si="15"/>
        <v>0</v>
      </c>
      <c r="Y271" s="158">
        <v>0</v>
      </c>
      <c r="Z271" s="158">
        <v>0</v>
      </c>
      <c r="AA271" s="155">
        <v>0</v>
      </c>
      <c r="AB271" s="155">
        <f t="shared" si="14"/>
        <v>114584229</v>
      </c>
      <c r="AC271" s="167" t="s">
        <v>19</v>
      </c>
      <c r="AD271" s="162">
        <v>8414</v>
      </c>
      <c r="AE271" s="174" t="s">
        <v>124</v>
      </c>
      <c r="AF271" s="174">
        <v>2</v>
      </c>
      <c r="AG271" s="189" t="s">
        <v>71</v>
      </c>
      <c r="AH271" s="160"/>
      <c r="AI271" s="175">
        <f t="shared" si="16"/>
        <v>45011</v>
      </c>
      <c r="AJ271" s="174"/>
      <c r="AK271" s="174"/>
      <c r="AL271" s="155"/>
      <c r="AM271" s="155"/>
      <c r="AN271" s="155"/>
      <c r="AO271" s="155"/>
      <c r="AP271" s="155"/>
      <c r="AQ271" s="155"/>
      <c r="AR271" s="155"/>
      <c r="AS271" s="155"/>
    </row>
    <row r="272" spans="1:45" customFormat="1" ht="15" x14ac:dyDescent="0.25">
      <c r="A272" s="189">
        <v>900091143</v>
      </c>
      <c r="B272" s="192" t="s">
        <v>456</v>
      </c>
      <c r="C272" s="193">
        <v>44921</v>
      </c>
      <c r="D272" s="194">
        <v>43313</v>
      </c>
      <c r="E272" s="194">
        <v>44895</v>
      </c>
      <c r="F272" s="156">
        <v>220048234</v>
      </c>
      <c r="G272" s="157">
        <v>0</v>
      </c>
      <c r="H272" s="157">
        <v>0</v>
      </c>
      <c r="I272" s="157">
        <v>0</v>
      </c>
      <c r="J272" s="158">
        <v>23895931</v>
      </c>
      <c r="K272" s="158">
        <v>0</v>
      </c>
      <c r="L272" s="158">
        <v>0</v>
      </c>
      <c r="M272" s="158">
        <v>1448679</v>
      </c>
      <c r="N272" s="158">
        <v>7021674</v>
      </c>
      <c r="O272" s="158">
        <v>0</v>
      </c>
      <c r="P272" s="158">
        <v>0</v>
      </c>
      <c r="Q272" s="157">
        <v>3279259</v>
      </c>
      <c r="R272" s="158">
        <v>0</v>
      </c>
      <c r="S272" s="159">
        <v>64650752</v>
      </c>
      <c r="T272" s="158">
        <v>54061549</v>
      </c>
      <c r="U272" s="158">
        <v>0</v>
      </c>
      <c r="V272" s="158">
        <v>7532293</v>
      </c>
      <c r="W272" s="158">
        <v>58158097</v>
      </c>
      <c r="X272" s="155">
        <f t="shared" si="15"/>
        <v>0</v>
      </c>
      <c r="Y272" s="158">
        <v>0</v>
      </c>
      <c r="Z272" s="158">
        <v>0</v>
      </c>
      <c r="AA272" s="155">
        <v>0</v>
      </c>
      <c r="AB272" s="155">
        <f t="shared" si="14"/>
        <v>220048234</v>
      </c>
      <c r="AC272" s="167" t="s">
        <v>56</v>
      </c>
      <c r="AD272" s="162">
        <v>8411</v>
      </c>
      <c r="AE272" s="174" t="s">
        <v>124</v>
      </c>
      <c r="AF272" s="174">
        <v>2</v>
      </c>
      <c r="AG272" s="189" t="s">
        <v>71</v>
      </c>
      <c r="AH272" s="160"/>
      <c r="AI272" s="175">
        <f t="shared" si="16"/>
        <v>45011</v>
      </c>
      <c r="AJ272" s="174"/>
      <c r="AK272" s="174"/>
      <c r="AL272" s="155"/>
      <c r="AM272" s="155"/>
      <c r="AN272" s="155"/>
      <c r="AO272" s="155"/>
      <c r="AP272" s="155"/>
      <c r="AQ272" s="155"/>
      <c r="AR272" s="155"/>
      <c r="AS272" s="155"/>
    </row>
    <row r="273" spans="1:45" customFormat="1" ht="15" x14ac:dyDescent="0.25">
      <c r="A273" s="189">
        <v>890601210</v>
      </c>
      <c r="B273" s="192" t="s">
        <v>457</v>
      </c>
      <c r="C273" s="193">
        <v>44921</v>
      </c>
      <c r="D273" s="194">
        <v>44105</v>
      </c>
      <c r="E273" s="194">
        <v>44895</v>
      </c>
      <c r="F273" s="156">
        <v>396691768</v>
      </c>
      <c r="G273" s="157">
        <v>0</v>
      </c>
      <c r="H273" s="157">
        <v>0</v>
      </c>
      <c r="I273" s="157">
        <v>0</v>
      </c>
      <c r="J273" s="158">
        <v>206140153</v>
      </c>
      <c r="K273" s="158">
        <v>0</v>
      </c>
      <c r="L273" s="158">
        <v>3759</v>
      </c>
      <c r="M273" s="158">
        <v>1097912</v>
      </c>
      <c r="N273" s="158">
        <v>1904861</v>
      </c>
      <c r="O273" s="158">
        <v>0</v>
      </c>
      <c r="P273" s="158">
        <v>29230</v>
      </c>
      <c r="Q273" s="157">
        <v>41659097</v>
      </c>
      <c r="R273" s="158">
        <v>0</v>
      </c>
      <c r="S273" s="159">
        <v>76613052</v>
      </c>
      <c r="T273" s="158">
        <v>15422196</v>
      </c>
      <c r="U273" s="158">
        <v>4548287</v>
      </c>
      <c r="V273" s="158">
        <v>3760735</v>
      </c>
      <c r="W273" s="158">
        <v>45512486</v>
      </c>
      <c r="X273" s="155">
        <f t="shared" si="15"/>
        <v>0</v>
      </c>
      <c r="Y273" s="158">
        <v>0</v>
      </c>
      <c r="Z273" s="158">
        <v>0</v>
      </c>
      <c r="AA273" s="155">
        <v>0</v>
      </c>
      <c r="AB273" s="155">
        <f t="shared" si="14"/>
        <v>396691768</v>
      </c>
      <c r="AC273" s="167" t="s">
        <v>19</v>
      </c>
      <c r="AD273" s="162">
        <v>8410</v>
      </c>
      <c r="AE273" s="174" t="s">
        <v>124</v>
      </c>
      <c r="AF273" s="174">
        <v>2</v>
      </c>
      <c r="AG273" s="189" t="s">
        <v>71</v>
      </c>
      <c r="AH273" s="160"/>
      <c r="AI273" s="175">
        <f t="shared" si="16"/>
        <v>45011</v>
      </c>
      <c r="AJ273" s="174"/>
      <c r="AK273" s="174"/>
      <c r="AL273" s="155"/>
      <c r="AM273" s="155"/>
      <c r="AN273" s="155"/>
      <c r="AO273" s="155"/>
      <c r="AP273" s="155"/>
      <c r="AQ273" s="155"/>
      <c r="AR273" s="155"/>
      <c r="AS273" s="155"/>
    </row>
    <row r="274" spans="1:45" customFormat="1" ht="15" x14ac:dyDescent="0.25">
      <c r="A274" s="189">
        <v>800112725</v>
      </c>
      <c r="B274" s="192" t="s">
        <v>458</v>
      </c>
      <c r="C274" s="193">
        <v>44921</v>
      </c>
      <c r="D274" s="194">
        <v>42736</v>
      </c>
      <c r="E274" s="194">
        <v>44895</v>
      </c>
      <c r="F274" s="156">
        <v>1620992245</v>
      </c>
      <c r="G274" s="157">
        <v>14708884</v>
      </c>
      <c r="H274" s="157">
        <v>0</v>
      </c>
      <c r="I274" s="157">
        <v>0</v>
      </c>
      <c r="J274" s="158">
        <v>465876627</v>
      </c>
      <c r="K274" s="158">
        <v>0</v>
      </c>
      <c r="L274" s="158">
        <v>56724197</v>
      </c>
      <c r="M274" s="158">
        <v>7265000</v>
      </c>
      <c r="N274" s="158">
        <v>0</v>
      </c>
      <c r="O274" s="158">
        <v>0</v>
      </c>
      <c r="P274" s="158">
        <v>0</v>
      </c>
      <c r="Q274" s="157">
        <v>342059161</v>
      </c>
      <c r="R274" s="158">
        <v>0</v>
      </c>
      <c r="S274" s="159">
        <v>82788423</v>
      </c>
      <c r="T274" s="158">
        <v>154280424</v>
      </c>
      <c r="U274" s="158">
        <v>0</v>
      </c>
      <c r="V274" s="158">
        <v>261871174</v>
      </c>
      <c r="W274" s="158">
        <v>235418355</v>
      </c>
      <c r="X274" s="155">
        <f t="shared" si="15"/>
        <v>0</v>
      </c>
      <c r="Y274" s="158">
        <v>0</v>
      </c>
      <c r="Z274" s="158">
        <v>0</v>
      </c>
      <c r="AA274" s="155">
        <v>0</v>
      </c>
      <c r="AB274" s="155">
        <f t="shared" si="14"/>
        <v>1620992245</v>
      </c>
      <c r="AC274" s="167" t="s">
        <v>19</v>
      </c>
      <c r="AD274" s="162">
        <v>8409</v>
      </c>
      <c r="AE274" s="174" t="s">
        <v>124</v>
      </c>
      <c r="AF274" s="174">
        <v>2</v>
      </c>
      <c r="AG274" s="189" t="s">
        <v>71</v>
      </c>
      <c r="AH274" s="160"/>
      <c r="AI274" s="175">
        <f t="shared" si="16"/>
        <v>45011</v>
      </c>
      <c r="AJ274" s="174"/>
      <c r="AK274" s="174"/>
      <c r="AL274" s="155"/>
      <c r="AM274" s="155"/>
      <c r="AN274" s="155"/>
      <c r="AO274" s="155"/>
      <c r="AP274" s="155"/>
      <c r="AQ274" s="155"/>
      <c r="AR274" s="155"/>
      <c r="AS274" s="155"/>
    </row>
    <row r="275" spans="1:45" customFormat="1" ht="15" x14ac:dyDescent="0.25">
      <c r="A275" s="189">
        <v>900756806</v>
      </c>
      <c r="B275" s="192" t="s">
        <v>459</v>
      </c>
      <c r="C275" s="193">
        <v>44918</v>
      </c>
      <c r="D275" s="194">
        <v>43556</v>
      </c>
      <c r="E275" s="194">
        <v>44895</v>
      </c>
      <c r="F275" s="156">
        <v>260918762</v>
      </c>
      <c r="G275" s="157">
        <v>0</v>
      </c>
      <c r="H275" s="157">
        <v>0</v>
      </c>
      <c r="I275" s="157">
        <v>0</v>
      </c>
      <c r="J275" s="158">
        <v>144460576</v>
      </c>
      <c r="K275" s="158">
        <v>0</v>
      </c>
      <c r="L275" s="158">
        <v>0</v>
      </c>
      <c r="M275" s="158">
        <v>0</v>
      </c>
      <c r="N275" s="158">
        <v>0</v>
      </c>
      <c r="O275" s="158">
        <v>0</v>
      </c>
      <c r="P275" s="158">
        <v>0</v>
      </c>
      <c r="Q275" s="157">
        <v>16179958</v>
      </c>
      <c r="R275" s="158">
        <v>0</v>
      </c>
      <c r="S275" s="159">
        <v>117000</v>
      </c>
      <c r="T275" s="158">
        <v>80637</v>
      </c>
      <c r="U275" s="158">
        <v>0</v>
      </c>
      <c r="V275" s="158">
        <v>202765</v>
      </c>
      <c r="W275" s="158">
        <v>99877826</v>
      </c>
      <c r="X275" s="155">
        <f t="shared" si="15"/>
        <v>0</v>
      </c>
      <c r="Y275" s="158">
        <v>0</v>
      </c>
      <c r="Z275" s="158">
        <v>0</v>
      </c>
      <c r="AA275" s="155">
        <v>0</v>
      </c>
      <c r="AB275" s="155">
        <f t="shared" si="14"/>
        <v>260918762</v>
      </c>
      <c r="AC275" s="167" t="s">
        <v>19</v>
      </c>
      <c r="AD275" s="162">
        <v>8399</v>
      </c>
      <c r="AE275" s="174" t="s">
        <v>124</v>
      </c>
      <c r="AF275" s="174">
        <v>2</v>
      </c>
      <c r="AG275" s="189" t="s">
        <v>71</v>
      </c>
      <c r="AH275" s="160"/>
      <c r="AI275" s="175">
        <f t="shared" si="16"/>
        <v>45008</v>
      </c>
      <c r="AJ275" s="174"/>
      <c r="AK275" s="174"/>
      <c r="AL275" s="155"/>
      <c r="AM275" s="155"/>
      <c r="AN275" s="155"/>
      <c r="AO275" s="155"/>
      <c r="AP275" s="155"/>
      <c r="AQ275" s="155"/>
      <c r="AR275" s="155"/>
      <c r="AS275" s="155"/>
    </row>
    <row r="276" spans="1:45" customFormat="1" ht="15" x14ac:dyDescent="0.25">
      <c r="A276" s="189">
        <v>860024030</v>
      </c>
      <c r="B276" s="192" t="s">
        <v>460</v>
      </c>
      <c r="C276" s="193">
        <v>44917</v>
      </c>
      <c r="D276" s="194">
        <v>43040</v>
      </c>
      <c r="E276" s="194">
        <v>44895</v>
      </c>
      <c r="F276" s="156">
        <v>185803781</v>
      </c>
      <c r="G276" s="157">
        <v>46000</v>
      </c>
      <c r="H276" s="157">
        <v>0</v>
      </c>
      <c r="I276" s="157">
        <v>0</v>
      </c>
      <c r="J276" s="158">
        <v>26580545</v>
      </c>
      <c r="K276" s="158">
        <v>0</v>
      </c>
      <c r="L276" s="158">
        <v>0</v>
      </c>
      <c r="M276" s="158">
        <v>0</v>
      </c>
      <c r="N276" s="158">
        <v>478432</v>
      </c>
      <c r="O276" s="158">
        <v>0</v>
      </c>
      <c r="P276" s="158">
        <v>0</v>
      </c>
      <c r="Q276" s="157">
        <v>24134321</v>
      </c>
      <c r="R276" s="158">
        <v>0</v>
      </c>
      <c r="S276" s="159">
        <v>7126290</v>
      </c>
      <c r="T276" s="158">
        <v>39170290</v>
      </c>
      <c r="U276" s="158">
        <v>0</v>
      </c>
      <c r="V276" s="158">
        <v>45675481</v>
      </c>
      <c r="W276" s="158">
        <v>42592422</v>
      </c>
      <c r="X276" s="155">
        <f t="shared" si="15"/>
        <v>0</v>
      </c>
      <c r="Y276" s="158">
        <v>0</v>
      </c>
      <c r="Z276" s="158">
        <v>0</v>
      </c>
      <c r="AA276" s="155">
        <v>0</v>
      </c>
      <c r="AB276" s="155">
        <f t="shared" si="14"/>
        <v>185803781</v>
      </c>
      <c r="AC276" s="167" t="s">
        <v>56</v>
      </c>
      <c r="AD276" s="162">
        <v>8395</v>
      </c>
      <c r="AE276" s="174" t="s">
        <v>124</v>
      </c>
      <c r="AF276" s="174">
        <v>2</v>
      </c>
      <c r="AG276" s="189" t="s">
        <v>71</v>
      </c>
      <c r="AH276" s="160"/>
      <c r="AI276" s="175">
        <f t="shared" si="16"/>
        <v>45007</v>
      </c>
      <c r="AJ276" s="174"/>
      <c r="AK276" s="174"/>
      <c r="AL276" s="155"/>
      <c r="AM276" s="155"/>
      <c r="AN276" s="155"/>
      <c r="AO276" s="155"/>
      <c r="AP276" s="155"/>
      <c r="AQ276" s="155"/>
      <c r="AR276" s="155"/>
      <c r="AS276" s="155"/>
    </row>
    <row r="277" spans="1:45" customFormat="1" ht="15" x14ac:dyDescent="0.25">
      <c r="A277" s="189">
        <v>891900441</v>
      </c>
      <c r="B277" s="192" t="s">
        <v>461</v>
      </c>
      <c r="C277" s="193">
        <v>44917</v>
      </c>
      <c r="D277" s="194">
        <v>41000</v>
      </c>
      <c r="E277" s="194">
        <v>44895</v>
      </c>
      <c r="F277" s="156">
        <v>24789349</v>
      </c>
      <c r="G277" s="157">
        <v>0</v>
      </c>
      <c r="H277" s="157">
        <v>0</v>
      </c>
      <c r="I277" s="157">
        <v>0</v>
      </c>
      <c r="J277" s="158">
        <v>4243500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0</v>
      </c>
      <c r="Q277" s="157">
        <v>1641664</v>
      </c>
      <c r="R277" s="158">
        <v>0</v>
      </c>
      <c r="S277" s="159">
        <v>1302332</v>
      </c>
      <c r="T277" s="158">
        <v>6715014</v>
      </c>
      <c r="U277" s="158">
        <v>0</v>
      </c>
      <c r="V277" s="158">
        <v>10886839</v>
      </c>
      <c r="W277" s="158">
        <v>0</v>
      </c>
      <c r="X277" s="155">
        <f t="shared" si="15"/>
        <v>0</v>
      </c>
      <c r="Y277" s="158">
        <v>0</v>
      </c>
      <c r="Z277" s="158">
        <v>0</v>
      </c>
      <c r="AA277" s="155">
        <v>0</v>
      </c>
      <c r="AB277" s="155">
        <f t="shared" si="14"/>
        <v>24789349</v>
      </c>
      <c r="AC277" s="167" t="s">
        <v>19</v>
      </c>
      <c r="AD277" s="162">
        <v>8394</v>
      </c>
      <c r="AE277" s="174" t="s">
        <v>124</v>
      </c>
      <c r="AF277" s="174">
        <v>2</v>
      </c>
      <c r="AG277" s="189" t="s">
        <v>71</v>
      </c>
      <c r="AH277" s="160"/>
      <c r="AI277" s="175">
        <f t="shared" si="16"/>
        <v>45007</v>
      </c>
      <c r="AJ277" s="174"/>
      <c r="AK277" s="174"/>
      <c r="AL277" s="155"/>
      <c r="AM277" s="155"/>
      <c r="AN277" s="155"/>
      <c r="AO277" s="155"/>
      <c r="AP277" s="155"/>
      <c r="AQ277" s="155"/>
      <c r="AR277" s="155"/>
      <c r="AS277" s="155"/>
    </row>
    <row r="278" spans="1:45" customFormat="1" ht="15" x14ac:dyDescent="0.25">
      <c r="A278" s="189">
        <v>846001669</v>
      </c>
      <c r="B278" s="192" t="s">
        <v>462</v>
      </c>
      <c r="C278" s="193">
        <v>44917</v>
      </c>
      <c r="D278" s="194">
        <v>42552</v>
      </c>
      <c r="E278" s="194">
        <v>44895</v>
      </c>
      <c r="F278" s="156">
        <v>28851882</v>
      </c>
      <c r="G278" s="157">
        <v>0</v>
      </c>
      <c r="H278" s="157">
        <v>0</v>
      </c>
      <c r="I278" s="157">
        <v>0</v>
      </c>
      <c r="J278" s="158">
        <v>1740827</v>
      </c>
      <c r="K278" s="158">
        <v>0</v>
      </c>
      <c r="L278" s="158">
        <v>0</v>
      </c>
      <c r="M278" s="158">
        <v>19800</v>
      </c>
      <c r="N278" s="158">
        <v>198846</v>
      </c>
      <c r="O278" s="158">
        <v>0</v>
      </c>
      <c r="P278" s="158">
        <v>0</v>
      </c>
      <c r="Q278" s="157">
        <v>305300</v>
      </c>
      <c r="R278" s="158">
        <v>0</v>
      </c>
      <c r="S278" s="159">
        <v>821399</v>
      </c>
      <c r="T278" s="158">
        <v>6682561</v>
      </c>
      <c r="U278" s="158">
        <v>0</v>
      </c>
      <c r="V278" s="158">
        <v>862707</v>
      </c>
      <c r="W278" s="158">
        <v>18220442</v>
      </c>
      <c r="X278" s="155">
        <f t="shared" si="15"/>
        <v>0</v>
      </c>
      <c r="Y278" s="158">
        <v>0</v>
      </c>
      <c r="Z278" s="158">
        <v>0</v>
      </c>
      <c r="AA278" s="155">
        <v>0</v>
      </c>
      <c r="AB278" s="155">
        <f t="shared" si="14"/>
        <v>28851882</v>
      </c>
      <c r="AC278" s="167" t="s">
        <v>56</v>
      </c>
      <c r="AD278" s="162">
        <v>8391</v>
      </c>
      <c r="AE278" s="174" t="s">
        <v>124</v>
      </c>
      <c r="AF278" s="174">
        <v>2</v>
      </c>
      <c r="AG278" s="189" t="s">
        <v>71</v>
      </c>
      <c r="AH278" s="160"/>
      <c r="AI278" s="175">
        <f t="shared" si="16"/>
        <v>45007</v>
      </c>
      <c r="AJ278" s="174"/>
      <c r="AK278" s="174"/>
      <c r="AL278" s="155"/>
      <c r="AM278" s="155"/>
      <c r="AN278" s="155"/>
      <c r="AO278" s="155"/>
      <c r="AP278" s="155"/>
      <c r="AQ278" s="155"/>
      <c r="AR278" s="155"/>
      <c r="AS278" s="155"/>
    </row>
    <row r="279" spans="1:45" customFormat="1" ht="15" x14ac:dyDescent="0.25">
      <c r="A279" s="189">
        <v>800038024</v>
      </c>
      <c r="B279" s="192" t="s">
        <v>463</v>
      </c>
      <c r="C279" s="193">
        <v>44917</v>
      </c>
      <c r="D279" s="194">
        <v>44197</v>
      </c>
      <c r="E279" s="194">
        <v>44895</v>
      </c>
      <c r="F279" s="156">
        <v>856838597</v>
      </c>
      <c r="G279" s="157">
        <v>6644</v>
      </c>
      <c r="H279" s="157">
        <v>0</v>
      </c>
      <c r="I279" s="157">
        <v>0</v>
      </c>
      <c r="J279" s="158">
        <v>576296161</v>
      </c>
      <c r="K279" s="158">
        <v>0</v>
      </c>
      <c r="L279" s="158">
        <v>14018</v>
      </c>
      <c r="M279" s="158">
        <v>971923</v>
      </c>
      <c r="N279" s="158">
        <v>846491</v>
      </c>
      <c r="O279" s="158">
        <v>0</v>
      </c>
      <c r="P279" s="158">
        <v>0</v>
      </c>
      <c r="Q279" s="157">
        <v>47099300</v>
      </c>
      <c r="R279" s="158">
        <v>0</v>
      </c>
      <c r="S279" s="159">
        <v>134115739</v>
      </c>
      <c r="T279" s="158">
        <v>14152289</v>
      </c>
      <c r="U279" s="158">
        <v>0</v>
      </c>
      <c r="V279" s="158">
        <v>7921445</v>
      </c>
      <c r="W279" s="158">
        <v>75414587</v>
      </c>
      <c r="X279" s="155">
        <f t="shared" si="15"/>
        <v>0</v>
      </c>
      <c r="Y279" s="158">
        <v>0</v>
      </c>
      <c r="Z279" s="158">
        <v>0</v>
      </c>
      <c r="AA279" s="155">
        <v>0</v>
      </c>
      <c r="AB279" s="155">
        <f t="shared" si="14"/>
        <v>856838597</v>
      </c>
      <c r="AC279" s="167" t="s">
        <v>43</v>
      </c>
      <c r="AD279" s="162">
        <v>8379</v>
      </c>
      <c r="AE279" s="174" t="s">
        <v>124</v>
      </c>
      <c r="AF279" s="174">
        <v>2</v>
      </c>
      <c r="AG279" s="189" t="s">
        <v>71</v>
      </c>
      <c r="AH279" s="160"/>
      <c r="AI279" s="175">
        <f t="shared" si="16"/>
        <v>45007</v>
      </c>
      <c r="AJ279" s="174"/>
      <c r="AK279" s="174"/>
      <c r="AL279" s="155"/>
      <c r="AM279" s="155"/>
      <c r="AN279" s="155"/>
      <c r="AO279" s="155"/>
      <c r="AP279" s="155"/>
      <c r="AQ279" s="155"/>
      <c r="AR279" s="155"/>
      <c r="AS279" s="155"/>
    </row>
    <row r="280" spans="1:45" customFormat="1" ht="15" x14ac:dyDescent="0.25">
      <c r="A280" s="189">
        <v>830095842</v>
      </c>
      <c r="B280" s="192" t="s">
        <v>105</v>
      </c>
      <c r="C280" s="193">
        <v>44916</v>
      </c>
      <c r="D280" s="194">
        <v>44166</v>
      </c>
      <c r="E280" s="194">
        <v>44895</v>
      </c>
      <c r="F280" s="156">
        <v>70431177</v>
      </c>
      <c r="G280" s="157">
        <v>17952</v>
      </c>
      <c r="H280" s="157">
        <v>0</v>
      </c>
      <c r="I280" s="157">
        <v>0</v>
      </c>
      <c r="J280" s="158">
        <v>487303</v>
      </c>
      <c r="K280" s="158">
        <v>0</v>
      </c>
      <c r="L280" s="158">
        <v>0</v>
      </c>
      <c r="M280" s="158">
        <v>0</v>
      </c>
      <c r="N280" s="158">
        <v>54504600</v>
      </c>
      <c r="O280" s="158">
        <v>0</v>
      </c>
      <c r="P280" s="158">
        <v>0</v>
      </c>
      <c r="Q280" s="157">
        <v>2588000</v>
      </c>
      <c r="R280" s="158">
        <v>0</v>
      </c>
      <c r="S280" s="159">
        <v>18400</v>
      </c>
      <c r="T280" s="158">
        <v>105200</v>
      </c>
      <c r="U280" s="158">
        <v>0</v>
      </c>
      <c r="V280" s="158">
        <v>7275600</v>
      </c>
      <c r="W280" s="158">
        <v>5434122</v>
      </c>
      <c r="X280" s="155">
        <f t="shared" si="15"/>
        <v>0</v>
      </c>
      <c r="Y280" s="158">
        <v>0</v>
      </c>
      <c r="Z280" s="158">
        <v>0</v>
      </c>
      <c r="AA280" s="155">
        <v>0</v>
      </c>
      <c r="AB280" s="155">
        <f t="shared" si="14"/>
        <v>70431177</v>
      </c>
      <c r="AC280" s="167" t="s">
        <v>19</v>
      </c>
      <c r="AD280" s="162">
        <v>8371</v>
      </c>
      <c r="AE280" s="174" t="s">
        <v>124</v>
      </c>
      <c r="AF280" s="174">
        <v>2</v>
      </c>
      <c r="AG280" s="189" t="s">
        <v>71</v>
      </c>
      <c r="AH280" s="160"/>
      <c r="AI280" s="175">
        <f t="shared" si="16"/>
        <v>45006</v>
      </c>
      <c r="AJ280" s="174"/>
      <c r="AK280" s="174"/>
      <c r="AL280" s="155"/>
      <c r="AM280" s="155"/>
      <c r="AN280" s="155"/>
      <c r="AO280" s="155"/>
      <c r="AP280" s="155"/>
      <c r="AQ280" s="155"/>
      <c r="AR280" s="155"/>
      <c r="AS280" s="155"/>
    </row>
    <row r="281" spans="1:45" customFormat="1" ht="15" x14ac:dyDescent="0.25">
      <c r="A281" s="189">
        <v>900261353</v>
      </c>
      <c r="B281" s="192" t="s">
        <v>464</v>
      </c>
      <c r="C281" s="193">
        <v>44916</v>
      </c>
      <c r="D281" s="194">
        <v>44682</v>
      </c>
      <c r="E281" s="194">
        <v>44895</v>
      </c>
      <c r="F281" s="156">
        <v>401611220</v>
      </c>
      <c r="G281" s="157">
        <v>0</v>
      </c>
      <c r="H281" s="157">
        <v>0</v>
      </c>
      <c r="I281" s="157">
        <v>0</v>
      </c>
      <c r="J281" s="158">
        <v>0</v>
      </c>
      <c r="K281" s="158">
        <v>0</v>
      </c>
      <c r="L281" s="158">
        <v>0</v>
      </c>
      <c r="M281" s="158">
        <v>0</v>
      </c>
      <c r="N281" s="158">
        <v>297826</v>
      </c>
      <c r="O281" s="158">
        <v>0</v>
      </c>
      <c r="P281" s="158">
        <v>0</v>
      </c>
      <c r="Q281" s="157">
        <v>291272079</v>
      </c>
      <c r="R281" s="158">
        <v>0</v>
      </c>
      <c r="S281" s="159">
        <v>1223082</v>
      </c>
      <c r="T281" s="158">
        <v>117800</v>
      </c>
      <c r="U281" s="158">
        <v>0</v>
      </c>
      <c r="V281" s="158">
        <v>108700433</v>
      </c>
      <c r="W281" s="158">
        <v>0</v>
      </c>
      <c r="X281" s="155">
        <f t="shared" si="15"/>
        <v>0</v>
      </c>
      <c r="Y281" s="158">
        <v>0</v>
      </c>
      <c r="Z281" s="158">
        <v>0</v>
      </c>
      <c r="AA281" s="155">
        <v>0</v>
      </c>
      <c r="AB281" s="155">
        <f t="shared" si="14"/>
        <v>401611220</v>
      </c>
      <c r="AC281" s="167" t="s">
        <v>19</v>
      </c>
      <c r="AD281" s="162">
        <v>8368</v>
      </c>
      <c r="AE281" s="174" t="s">
        <v>124</v>
      </c>
      <c r="AF281" s="174">
        <v>2</v>
      </c>
      <c r="AG281" s="189" t="s">
        <v>71</v>
      </c>
      <c r="AH281" s="160"/>
      <c r="AI281" s="175">
        <f t="shared" si="16"/>
        <v>45006</v>
      </c>
      <c r="AJ281" s="174"/>
      <c r="AK281" s="174"/>
      <c r="AL281" s="155"/>
      <c r="AM281" s="155"/>
      <c r="AN281" s="155"/>
      <c r="AO281" s="155"/>
      <c r="AP281" s="155"/>
      <c r="AQ281" s="155"/>
      <c r="AR281" s="155"/>
      <c r="AS281" s="155"/>
    </row>
    <row r="282" spans="1:45" customFormat="1" ht="15" x14ac:dyDescent="0.25">
      <c r="A282" s="189">
        <v>890399020</v>
      </c>
      <c r="B282" s="192" t="s">
        <v>465</v>
      </c>
      <c r="C282" s="193">
        <v>44915</v>
      </c>
      <c r="D282" s="194">
        <v>44440</v>
      </c>
      <c r="E282" s="194">
        <v>44895</v>
      </c>
      <c r="F282" s="156">
        <v>88244079</v>
      </c>
      <c r="G282" s="157">
        <v>0</v>
      </c>
      <c r="H282" s="157">
        <v>0</v>
      </c>
      <c r="I282" s="157">
        <v>0</v>
      </c>
      <c r="J282" s="158">
        <v>19047554</v>
      </c>
      <c r="K282" s="158">
        <v>0</v>
      </c>
      <c r="L282" s="158">
        <v>100000</v>
      </c>
      <c r="M282" s="158">
        <v>0</v>
      </c>
      <c r="N282" s="158">
        <v>1225802</v>
      </c>
      <c r="O282" s="158">
        <v>0</v>
      </c>
      <c r="P282" s="158">
        <v>0</v>
      </c>
      <c r="Q282" s="157">
        <v>34182310</v>
      </c>
      <c r="R282" s="158">
        <v>0</v>
      </c>
      <c r="S282" s="159">
        <v>30962477</v>
      </c>
      <c r="T282" s="158">
        <v>688680</v>
      </c>
      <c r="U282" s="158">
        <v>0</v>
      </c>
      <c r="V282" s="158">
        <v>0</v>
      </c>
      <c r="W282" s="158">
        <v>2037256</v>
      </c>
      <c r="X282" s="155">
        <f t="shared" si="15"/>
        <v>0</v>
      </c>
      <c r="Y282" s="158">
        <v>0</v>
      </c>
      <c r="Z282" s="158">
        <v>0</v>
      </c>
      <c r="AA282" s="155">
        <v>0</v>
      </c>
      <c r="AB282" s="155">
        <f t="shared" si="14"/>
        <v>88244079</v>
      </c>
      <c r="AC282" s="167" t="s">
        <v>19</v>
      </c>
      <c r="AD282" s="162">
        <v>8352</v>
      </c>
      <c r="AE282" s="174" t="s">
        <v>124</v>
      </c>
      <c r="AF282" s="174">
        <v>2</v>
      </c>
      <c r="AG282" s="189" t="s">
        <v>71</v>
      </c>
      <c r="AH282" s="160"/>
      <c r="AI282" s="175">
        <f t="shared" si="16"/>
        <v>45005</v>
      </c>
      <c r="AJ282" s="174"/>
      <c r="AK282" s="174"/>
      <c r="AL282" s="155"/>
      <c r="AM282" s="155"/>
      <c r="AN282" s="155"/>
      <c r="AO282" s="155"/>
      <c r="AP282" s="155"/>
      <c r="AQ282" s="155"/>
      <c r="AR282" s="155"/>
      <c r="AS282" s="155"/>
    </row>
    <row r="283" spans="1:45" customFormat="1" ht="15" x14ac:dyDescent="0.25">
      <c r="A283" s="189">
        <v>804016365</v>
      </c>
      <c r="B283" s="192" t="s">
        <v>168</v>
      </c>
      <c r="C283" s="193">
        <v>44915</v>
      </c>
      <c r="D283" s="194">
        <v>44197</v>
      </c>
      <c r="E283" s="194">
        <v>44895</v>
      </c>
      <c r="F283" s="156">
        <v>22203673</v>
      </c>
      <c r="G283" s="157">
        <v>0</v>
      </c>
      <c r="H283" s="157">
        <v>0</v>
      </c>
      <c r="I283" s="157">
        <v>0</v>
      </c>
      <c r="J283" s="158">
        <v>8742061</v>
      </c>
      <c r="K283" s="158">
        <v>0</v>
      </c>
      <c r="L283" s="158">
        <v>0</v>
      </c>
      <c r="M283" s="158">
        <v>3500</v>
      </c>
      <c r="N283" s="158">
        <v>701700</v>
      </c>
      <c r="O283" s="158">
        <v>0</v>
      </c>
      <c r="P283" s="158">
        <v>0</v>
      </c>
      <c r="Q283" s="157">
        <v>101000</v>
      </c>
      <c r="R283" s="158">
        <v>0</v>
      </c>
      <c r="S283" s="159">
        <v>991889</v>
      </c>
      <c r="T283" s="158">
        <v>546580</v>
      </c>
      <c r="U283" s="158">
        <v>0</v>
      </c>
      <c r="V283" s="158">
        <v>1174972</v>
      </c>
      <c r="W283" s="158">
        <v>9941971</v>
      </c>
      <c r="X283" s="155">
        <f t="shared" si="15"/>
        <v>0</v>
      </c>
      <c r="Y283" s="158">
        <v>0</v>
      </c>
      <c r="Z283" s="158">
        <v>0</v>
      </c>
      <c r="AA283" s="155">
        <v>0</v>
      </c>
      <c r="AB283" s="155">
        <f t="shared" si="14"/>
        <v>22203673</v>
      </c>
      <c r="AC283" s="167" t="s">
        <v>56</v>
      </c>
      <c r="AD283" s="162">
        <v>8344</v>
      </c>
      <c r="AE283" s="174" t="s">
        <v>124</v>
      </c>
      <c r="AF283" s="174">
        <v>2</v>
      </c>
      <c r="AG283" s="189" t="s">
        <v>71</v>
      </c>
      <c r="AH283" s="160"/>
      <c r="AI283" s="175">
        <f t="shared" si="16"/>
        <v>45005</v>
      </c>
      <c r="AJ283" s="174"/>
      <c r="AK283" s="174"/>
      <c r="AL283" s="155"/>
      <c r="AM283" s="155"/>
      <c r="AN283" s="155"/>
      <c r="AO283" s="155"/>
      <c r="AP283" s="155"/>
      <c r="AQ283" s="155"/>
      <c r="AR283" s="155"/>
      <c r="AS283" s="155"/>
    </row>
    <row r="284" spans="1:45" customFormat="1" ht="15" x14ac:dyDescent="0.25">
      <c r="A284" s="189">
        <v>830053755</v>
      </c>
      <c r="B284" s="192" t="s">
        <v>466</v>
      </c>
      <c r="C284" s="193">
        <v>44914</v>
      </c>
      <c r="D284" s="194">
        <v>42979</v>
      </c>
      <c r="E284" s="194">
        <v>44895</v>
      </c>
      <c r="F284" s="156">
        <v>1099215364</v>
      </c>
      <c r="G284" s="157">
        <v>4034829</v>
      </c>
      <c r="H284" s="157">
        <v>0</v>
      </c>
      <c r="I284" s="157">
        <v>0</v>
      </c>
      <c r="J284" s="158">
        <v>294390099</v>
      </c>
      <c r="K284" s="158">
        <v>0</v>
      </c>
      <c r="L284" s="158">
        <v>36605457</v>
      </c>
      <c r="M284" s="158">
        <v>40567925</v>
      </c>
      <c r="N284" s="158">
        <v>0</v>
      </c>
      <c r="O284" s="158">
        <v>0</v>
      </c>
      <c r="P284" s="158">
        <v>0</v>
      </c>
      <c r="Q284" s="157">
        <v>263311822</v>
      </c>
      <c r="R284" s="158">
        <v>0</v>
      </c>
      <c r="S284" s="159">
        <v>3191850</v>
      </c>
      <c r="T284" s="158">
        <v>35624594</v>
      </c>
      <c r="U284" s="158">
        <v>0</v>
      </c>
      <c r="V284" s="158">
        <v>92912934</v>
      </c>
      <c r="W284" s="158">
        <v>328575854</v>
      </c>
      <c r="X284" s="155">
        <f t="shared" si="15"/>
        <v>0</v>
      </c>
      <c r="Y284" s="158">
        <v>0</v>
      </c>
      <c r="Z284" s="158">
        <v>0</v>
      </c>
      <c r="AA284" s="155">
        <v>0</v>
      </c>
      <c r="AB284" s="155">
        <f t="shared" si="14"/>
        <v>1099215364</v>
      </c>
      <c r="AC284" s="167" t="s">
        <v>19</v>
      </c>
      <c r="AD284" s="162">
        <v>8339</v>
      </c>
      <c r="AE284" s="174" t="s">
        <v>124</v>
      </c>
      <c r="AF284" s="174">
        <v>2</v>
      </c>
      <c r="AG284" s="189" t="s">
        <v>71</v>
      </c>
      <c r="AH284" s="160"/>
      <c r="AI284" s="175">
        <f t="shared" si="16"/>
        <v>45004</v>
      </c>
      <c r="AJ284" s="174"/>
      <c r="AK284" s="174"/>
      <c r="AL284" s="155"/>
      <c r="AM284" s="155"/>
      <c r="AN284" s="155"/>
      <c r="AO284" s="155"/>
      <c r="AP284" s="155"/>
      <c r="AQ284" s="155"/>
      <c r="AR284" s="155"/>
      <c r="AS284" s="155"/>
    </row>
    <row r="285" spans="1:45" customFormat="1" ht="15" x14ac:dyDescent="0.25">
      <c r="A285" s="189">
        <v>800099860</v>
      </c>
      <c r="B285" s="192" t="s">
        <v>167</v>
      </c>
      <c r="C285" s="193">
        <v>44914</v>
      </c>
      <c r="D285" s="194">
        <v>42125</v>
      </c>
      <c r="E285" s="194">
        <v>44895</v>
      </c>
      <c r="F285" s="156">
        <v>5422288487</v>
      </c>
      <c r="G285" s="157">
        <v>124851722</v>
      </c>
      <c r="H285" s="157">
        <v>0</v>
      </c>
      <c r="I285" s="157">
        <v>0</v>
      </c>
      <c r="J285" s="158">
        <v>2768746227</v>
      </c>
      <c r="K285" s="158">
        <v>0</v>
      </c>
      <c r="L285" s="158">
        <v>2887190</v>
      </c>
      <c r="M285" s="158">
        <v>1393308</v>
      </c>
      <c r="N285" s="158">
        <v>91523015</v>
      </c>
      <c r="O285" s="158">
        <v>0</v>
      </c>
      <c r="P285" s="158">
        <v>0</v>
      </c>
      <c r="Q285" s="157">
        <v>1327488500</v>
      </c>
      <c r="R285" s="158">
        <v>0</v>
      </c>
      <c r="S285" s="159">
        <v>882716666</v>
      </c>
      <c r="T285" s="158">
        <v>386414750</v>
      </c>
      <c r="U285" s="158">
        <v>0</v>
      </c>
      <c r="V285" s="158">
        <v>56970141</v>
      </c>
      <c r="W285" s="158">
        <v>-220703032</v>
      </c>
      <c r="X285" s="155">
        <f t="shared" si="15"/>
        <v>0</v>
      </c>
      <c r="Y285" s="158">
        <v>0</v>
      </c>
      <c r="Z285" s="158">
        <v>0</v>
      </c>
      <c r="AA285" s="155">
        <v>0</v>
      </c>
      <c r="AB285" s="155">
        <f t="shared" si="14"/>
        <v>5422288487</v>
      </c>
      <c r="AC285" s="167" t="s">
        <v>56</v>
      </c>
      <c r="AD285" s="162">
        <v>8331</v>
      </c>
      <c r="AE285" s="174" t="s">
        <v>124</v>
      </c>
      <c r="AF285" s="174">
        <v>2</v>
      </c>
      <c r="AG285" s="189" t="s">
        <v>71</v>
      </c>
      <c r="AH285" s="160"/>
      <c r="AI285" s="175">
        <f t="shared" si="16"/>
        <v>45004</v>
      </c>
      <c r="AJ285" s="174"/>
      <c r="AK285" s="174"/>
      <c r="AL285" s="155"/>
      <c r="AM285" s="155"/>
      <c r="AN285" s="155"/>
      <c r="AO285" s="155"/>
      <c r="AP285" s="155"/>
      <c r="AQ285" s="155"/>
      <c r="AR285" s="155"/>
      <c r="AS285" s="155"/>
    </row>
    <row r="286" spans="1:45" customFormat="1" ht="15" x14ac:dyDescent="0.25">
      <c r="A286" s="189">
        <v>891180117</v>
      </c>
      <c r="B286" s="192" t="s">
        <v>171</v>
      </c>
      <c r="C286" s="193">
        <v>44910</v>
      </c>
      <c r="D286" s="194">
        <v>44166</v>
      </c>
      <c r="E286" s="194">
        <v>44895</v>
      </c>
      <c r="F286" s="156">
        <v>157851469</v>
      </c>
      <c r="G286" s="157">
        <v>1984262</v>
      </c>
      <c r="H286" s="157">
        <v>0</v>
      </c>
      <c r="I286" s="157">
        <v>0</v>
      </c>
      <c r="J286" s="158">
        <v>25711847</v>
      </c>
      <c r="K286" s="158">
        <v>0</v>
      </c>
      <c r="L286" s="158">
        <v>0</v>
      </c>
      <c r="M286" s="158">
        <v>35328</v>
      </c>
      <c r="N286" s="158">
        <v>3021456</v>
      </c>
      <c r="O286" s="158">
        <v>0</v>
      </c>
      <c r="P286" s="158">
        <v>0</v>
      </c>
      <c r="Q286" s="157">
        <v>57851306</v>
      </c>
      <c r="R286" s="158">
        <v>0</v>
      </c>
      <c r="S286" s="159">
        <v>6657326</v>
      </c>
      <c r="T286" s="158">
        <v>35223078</v>
      </c>
      <c r="U286" s="158">
        <v>0</v>
      </c>
      <c r="V286" s="158">
        <v>15765600</v>
      </c>
      <c r="W286" s="158">
        <v>11601266</v>
      </c>
      <c r="X286" s="155">
        <f t="shared" si="15"/>
        <v>0</v>
      </c>
      <c r="Y286" s="158">
        <v>0</v>
      </c>
      <c r="Z286" s="158">
        <v>0</v>
      </c>
      <c r="AA286" s="155">
        <v>0</v>
      </c>
      <c r="AB286" s="155">
        <f t="shared" si="14"/>
        <v>157851469</v>
      </c>
      <c r="AC286" s="167" t="s">
        <v>56</v>
      </c>
      <c r="AD286" s="162">
        <v>8254</v>
      </c>
      <c r="AE286" s="174" t="s">
        <v>124</v>
      </c>
      <c r="AF286" s="174">
        <v>2</v>
      </c>
      <c r="AG286" s="189" t="s">
        <v>71</v>
      </c>
      <c r="AH286" s="160"/>
      <c r="AI286" s="175">
        <f t="shared" si="16"/>
        <v>45000</v>
      </c>
      <c r="AJ286" s="174"/>
      <c r="AK286" s="174"/>
      <c r="AL286" s="155"/>
      <c r="AM286" s="155"/>
      <c r="AN286" s="155"/>
      <c r="AO286" s="155"/>
      <c r="AP286" s="155"/>
      <c r="AQ286" s="155"/>
      <c r="AR286" s="155"/>
      <c r="AS286" s="155"/>
    </row>
    <row r="287" spans="1:45" customFormat="1" ht="15" x14ac:dyDescent="0.25">
      <c r="A287" s="189">
        <v>891180113</v>
      </c>
      <c r="B287" s="192" t="s">
        <v>169</v>
      </c>
      <c r="C287" s="193">
        <v>44910</v>
      </c>
      <c r="D287" s="194">
        <v>44228</v>
      </c>
      <c r="E287" s="194">
        <v>44895</v>
      </c>
      <c r="F287" s="156">
        <v>22025240</v>
      </c>
      <c r="G287" s="157">
        <v>0</v>
      </c>
      <c r="H287" s="157">
        <v>0</v>
      </c>
      <c r="I287" s="157">
        <v>0</v>
      </c>
      <c r="J287" s="158">
        <v>1273167</v>
      </c>
      <c r="K287" s="158">
        <v>0</v>
      </c>
      <c r="L287" s="158">
        <v>0</v>
      </c>
      <c r="M287" s="158">
        <v>2400</v>
      </c>
      <c r="N287" s="158">
        <v>5063561</v>
      </c>
      <c r="O287" s="158">
        <v>0</v>
      </c>
      <c r="P287" s="158">
        <v>0</v>
      </c>
      <c r="Q287" s="157">
        <v>0</v>
      </c>
      <c r="R287" s="158">
        <v>0</v>
      </c>
      <c r="S287" s="159">
        <v>7899350</v>
      </c>
      <c r="T287" s="158">
        <v>0</v>
      </c>
      <c r="U287" s="158">
        <v>0</v>
      </c>
      <c r="V287" s="158">
        <v>0</v>
      </c>
      <c r="W287" s="158">
        <v>7786762</v>
      </c>
      <c r="X287" s="155">
        <f t="shared" si="15"/>
        <v>0</v>
      </c>
      <c r="Y287" s="158">
        <v>0</v>
      </c>
      <c r="Z287" s="158">
        <v>0</v>
      </c>
      <c r="AA287" s="155">
        <v>0</v>
      </c>
      <c r="AB287" s="155">
        <f t="shared" si="14"/>
        <v>22025240</v>
      </c>
      <c r="AC287" s="167" t="s">
        <v>56</v>
      </c>
      <c r="AD287" s="162">
        <v>8251</v>
      </c>
      <c r="AE287" s="174" t="s">
        <v>124</v>
      </c>
      <c r="AF287" s="174">
        <v>2</v>
      </c>
      <c r="AG287" s="189" t="s">
        <v>71</v>
      </c>
      <c r="AH287" s="160"/>
      <c r="AI287" s="175">
        <f t="shared" si="16"/>
        <v>45000</v>
      </c>
      <c r="AJ287" s="174"/>
      <c r="AK287" s="174"/>
      <c r="AL287" s="155"/>
      <c r="AM287" s="155"/>
      <c r="AN287" s="155"/>
      <c r="AO287" s="155"/>
      <c r="AP287" s="155"/>
      <c r="AQ287" s="155"/>
      <c r="AR287" s="155"/>
      <c r="AS287" s="155"/>
    </row>
    <row r="288" spans="1:45" customFormat="1" ht="15" x14ac:dyDescent="0.25">
      <c r="A288" s="189">
        <v>900006037</v>
      </c>
      <c r="B288" s="192" t="s">
        <v>111</v>
      </c>
      <c r="C288" s="193">
        <v>44909</v>
      </c>
      <c r="D288" s="194">
        <v>44228</v>
      </c>
      <c r="E288" s="194">
        <v>44895</v>
      </c>
      <c r="F288" s="156">
        <v>988271039</v>
      </c>
      <c r="G288" s="157">
        <v>4617100</v>
      </c>
      <c r="H288" s="157">
        <v>0</v>
      </c>
      <c r="I288" s="157">
        <v>0</v>
      </c>
      <c r="J288" s="158">
        <v>98965299</v>
      </c>
      <c r="K288" s="158">
        <v>18939265</v>
      </c>
      <c r="L288" s="158">
        <v>471594</v>
      </c>
      <c r="M288" s="158">
        <v>18766084</v>
      </c>
      <c r="N288" s="158">
        <v>4070300</v>
      </c>
      <c r="O288" s="158">
        <v>0</v>
      </c>
      <c r="P288" s="158">
        <v>0</v>
      </c>
      <c r="Q288" s="157">
        <v>634773607</v>
      </c>
      <c r="R288" s="158">
        <v>0</v>
      </c>
      <c r="S288" s="159">
        <v>66094046</v>
      </c>
      <c r="T288" s="158">
        <v>112253824</v>
      </c>
      <c r="U288" s="158">
        <v>0</v>
      </c>
      <c r="V288" s="158">
        <v>165451</v>
      </c>
      <c r="W288" s="158">
        <v>29154469</v>
      </c>
      <c r="X288" s="155">
        <f t="shared" si="15"/>
        <v>0</v>
      </c>
      <c r="Y288" s="158">
        <v>0</v>
      </c>
      <c r="Z288" s="158">
        <v>0</v>
      </c>
      <c r="AA288" s="155">
        <v>0</v>
      </c>
      <c r="AB288" s="155">
        <f t="shared" si="14"/>
        <v>988271039</v>
      </c>
      <c r="AC288" s="167" t="s">
        <v>43</v>
      </c>
      <c r="AD288" s="162">
        <v>8240</v>
      </c>
      <c r="AE288" s="174" t="s">
        <v>124</v>
      </c>
      <c r="AF288" s="174">
        <v>2</v>
      </c>
      <c r="AG288" s="189" t="s">
        <v>71</v>
      </c>
      <c r="AH288" s="160"/>
      <c r="AI288" s="175">
        <f t="shared" si="16"/>
        <v>44999</v>
      </c>
      <c r="AJ288" s="174"/>
      <c r="AK288" s="174"/>
      <c r="AL288" s="155"/>
      <c r="AM288" s="155"/>
      <c r="AN288" s="155"/>
      <c r="AO288" s="155"/>
      <c r="AP288" s="155"/>
      <c r="AQ288" s="155"/>
      <c r="AR288" s="155"/>
      <c r="AS288" s="155"/>
    </row>
    <row r="289" spans="1:45" customFormat="1" ht="15" x14ac:dyDescent="0.25">
      <c r="A289" s="189">
        <v>890985603</v>
      </c>
      <c r="B289" s="192" t="s">
        <v>467</v>
      </c>
      <c r="C289" s="193">
        <v>44909</v>
      </c>
      <c r="D289" s="194">
        <v>44287</v>
      </c>
      <c r="E289" s="194">
        <v>44895</v>
      </c>
      <c r="F289" s="156">
        <v>19716527</v>
      </c>
      <c r="G289" s="157">
        <v>0</v>
      </c>
      <c r="H289" s="157">
        <v>0</v>
      </c>
      <c r="I289" s="157">
        <v>0</v>
      </c>
      <c r="J289" s="158">
        <v>650556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0</v>
      </c>
      <c r="Q289" s="157">
        <v>0</v>
      </c>
      <c r="R289" s="158">
        <v>0</v>
      </c>
      <c r="S289" s="159">
        <v>5707353</v>
      </c>
      <c r="T289" s="158">
        <v>2178780</v>
      </c>
      <c r="U289" s="158">
        <v>0</v>
      </c>
      <c r="V289" s="158">
        <v>623880</v>
      </c>
      <c r="W289" s="158">
        <v>10555958</v>
      </c>
      <c r="X289" s="155">
        <f t="shared" si="15"/>
        <v>0</v>
      </c>
      <c r="Y289" s="158">
        <v>0</v>
      </c>
      <c r="Z289" s="158">
        <v>0</v>
      </c>
      <c r="AA289" s="155">
        <v>0</v>
      </c>
      <c r="AB289" s="155">
        <f t="shared" si="14"/>
        <v>19716527</v>
      </c>
      <c r="AC289" s="167" t="s">
        <v>56</v>
      </c>
      <c r="AD289" s="162">
        <v>8234</v>
      </c>
      <c r="AE289" s="174" t="s">
        <v>124</v>
      </c>
      <c r="AF289" s="174">
        <v>2</v>
      </c>
      <c r="AG289" s="189" t="s">
        <v>71</v>
      </c>
      <c r="AH289" s="160"/>
      <c r="AI289" s="175">
        <f t="shared" si="16"/>
        <v>44999</v>
      </c>
      <c r="AJ289" s="174"/>
      <c r="AK289" s="174"/>
      <c r="AL289" s="155"/>
      <c r="AM289" s="155"/>
      <c r="AN289" s="155"/>
      <c r="AO289" s="155"/>
      <c r="AP289" s="155"/>
      <c r="AQ289" s="155"/>
      <c r="AR289" s="155"/>
      <c r="AS289" s="155"/>
    </row>
    <row r="290" spans="1:45" customFormat="1" ht="15" x14ac:dyDescent="0.25">
      <c r="A290" s="189">
        <v>800215758</v>
      </c>
      <c r="B290" s="192" t="s">
        <v>165</v>
      </c>
      <c r="C290" s="193">
        <v>44909</v>
      </c>
      <c r="D290" s="194">
        <v>44166</v>
      </c>
      <c r="E290" s="194">
        <v>44895</v>
      </c>
      <c r="F290" s="156">
        <v>144924285</v>
      </c>
      <c r="G290" s="157">
        <v>0</v>
      </c>
      <c r="H290" s="157">
        <v>0</v>
      </c>
      <c r="I290" s="157">
        <v>0</v>
      </c>
      <c r="J290" s="158">
        <v>107243033</v>
      </c>
      <c r="K290" s="158">
        <v>0</v>
      </c>
      <c r="L290" s="158">
        <v>62918</v>
      </c>
      <c r="M290" s="158">
        <v>16934</v>
      </c>
      <c r="N290" s="158">
        <v>12488286</v>
      </c>
      <c r="O290" s="158">
        <v>0</v>
      </c>
      <c r="P290" s="158">
        <v>0</v>
      </c>
      <c r="Q290" s="157">
        <v>3025771</v>
      </c>
      <c r="R290" s="158">
        <v>0</v>
      </c>
      <c r="S290" s="159">
        <v>5834333</v>
      </c>
      <c r="T290" s="158">
        <v>292305</v>
      </c>
      <c r="U290" s="158">
        <v>0</v>
      </c>
      <c r="V290" s="158">
        <v>4709449</v>
      </c>
      <c r="W290" s="158">
        <v>11251256</v>
      </c>
      <c r="X290" s="155">
        <f t="shared" si="15"/>
        <v>0</v>
      </c>
      <c r="Y290" s="158">
        <v>0</v>
      </c>
      <c r="Z290" s="158">
        <v>0</v>
      </c>
      <c r="AA290" s="155">
        <v>0</v>
      </c>
      <c r="AB290" s="155">
        <f t="shared" si="14"/>
        <v>144924285</v>
      </c>
      <c r="AC290" s="167" t="s">
        <v>19</v>
      </c>
      <c r="AD290" s="162">
        <v>8229</v>
      </c>
      <c r="AE290" s="174" t="s">
        <v>124</v>
      </c>
      <c r="AF290" s="174">
        <v>2</v>
      </c>
      <c r="AG290" s="189" t="s">
        <v>71</v>
      </c>
      <c r="AH290" s="160"/>
      <c r="AI290" s="175">
        <f t="shared" si="16"/>
        <v>44999</v>
      </c>
      <c r="AJ290" s="174"/>
      <c r="AK290" s="174"/>
      <c r="AL290" s="155"/>
      <c r="AM290" s="155"/>
      <c r="AN290" s="155"/>
      <c r="AO290" s="155"/>
      <c r="AP290" s="155"/>
      <c r="AQ290" s="155"/>
      <c r="AR290" s="155"/>
      <c r="AS290" s="155"/>
    </row>
    <row r="291" spans="1:45" customFormat="1" ht="15" x14ac:dyDescent="0.25">
      <c r="A291" s="189">
        <v>800152970</v>
      </c>
      <c r="B291" s="192" t="s">
        <v>468</v>
      </c>
      <c r="C291" s="193">
        <v>44909</v>
      </c>
      <c r="D291" s="194">
        <v>41944</v>
      </c>
      <c r="E291" s="194">
        <v>44895</v>
      </c>
      <c r="F291" s="156">
        <v>55816526</v>
      </c>
      <c r="G291" s="157">
        <v>123761</v>
      </c>
      <c r="H291" s="157">
        <v>0</v>
      </c>
      <c r="I291" s="157">
        <v>0</v>
      </c>
      <c r="J291" s="158">
        <v>13088175</v>
      </c>
      <c r="K291" s="158">
        <v>0</v>
      </c>
      <c r="L291" s="158">
        <v>0</v>
      </c>
      <c r="M291" s="158">
        <v>0</v>
      </c>
      <c r="N291" s="158">
        <v>498846</v>
      </c>
      <c r="O291" s="158">
        <v>0</v>
      </c>
      <c r="P291" s="158">
        <v>0</v>
      </c>
      <c r="Q291" s="157">
        <v>4355352</v>
      </c>
      <c r="R291" s="158">
        <v>3894386</v>
      </c>
      <c r="S291" s="159">
        <v>2316169</v>
      </c>
      <c r="T291" s="158">
        <v>10452831</v>
      </c>
      <c r="U291" s="158">
        <v>2453757</v>
      </c>
      <c r="V291" s="158">
        <v>8521429</v>
      </c>
      <c r="W291" s="158">
        <v>10111820</v>
      </c>
      <c r="X291" s="155">
        <f t="shared" si="15"/>
        <v>0</v>
      </c>
      <c r="Y291" s="158">
        <v>0</v>
      </c>
      <c r="Z291" s="158">
        <v>0</v>
      </c>
      <c r="AA291" s="155">
        <v>0</v>
      </c>
      <c r="AB291" s="155">
        <f t="shared" si="14"/>
        <v>55816526</v>
      </c>
      <c r="AC291" s="167" t="s">
        <v>56</v>
      </c>
      <c r="AD291" s="162">
        <v>8224</v>
      </c>
      <c r="AE291" s="174" t="s">
        <v>124</v>
      </c>
      <c r="AF291" s="174">
        <v>2</v>
      </c>
      <c r="AG291" s="189" t="s">
        <v>71</v>
      </c>
      <c r="AH291" s="160"/>
      <c r="AI291" s="175">
        <f t="shared" si="16"/>
        <v>44999</v>
      </c>
      <c r="AJ291" s="174"/>
      <c r="AK291" s="174"/>
      <c r="AL291" s="155"/>
      <c r="AM291" s="155"/>
      <c r="AN291" s="155"/>
      <c r="AO291" s="155"/>
      <c r="AP291" s="155"/>
      <c r="AQ291" s="155"/>
      <c r="AR291" s="155"/>
      <c r="AS291" s="155"/>
    </row>
    <row r="292" spans="1:45" customFormat="1" ht="15" x14ac:dyDescent="0.25">
      <c r="A292" s="189">
        <v>892000401</v>
      </c>
      <c r="B292" s="192" t="s">
        <v>469</v>
      </c>
      <c r="C292" s="193">
        <v>44909</v>
      </c>
      <c r="D292" s="194">
        <v>43922</v>
      </c>
      <c r="E292" s="194">
        <v>44895</v>
      </c>
      <c r="F292" s="156">
        <v>1428295077</v>
      </c>
      <c r="G292" s="157">
        <v>1783498</v>
      </c>
      <c r="H292" s="157">
        <v>0</v>
      </c>
      <c r="I292" s="157">
        <v>0</v>
      </c>
      <c r="J292" s="158">
        <v>691688023</v>
      </c>
      <c r="K292" s="158">
        <v>0</v>
      </c>
      <c r="L292" s="158">
        <v>205871</v>
      </c>
      <c r="M292" s="158">
        <v>20351660</v>
      </c>
      <c r="N292" s="158">
        <v>3389192</v>
      </c>
      <c r="O292" s="158">
        <v>0</v>
      </c>
      <c r="P292" s="158">
        <v>0</v>
      </c>
      <c r="Q292" s="157">
        <v>126524244</v>
      </c>
      <c r="R292" s="158">
        <v>0</v>
      </c>
      <c r="S292" s="159">
        <v>331191332</v>
      </c>
      <c r="T292" s="158">
        <v>166762897</v>
      </c>
      <c r="U292" s="158">
        <v>0</v>
      </c>
      <c r="V292" s="158">
        <v>7391634</v>
      </c>
      <c r="W292" s="158">
        <v>79006726</v>
      </c>
      <c r="X292" s="155">
        <f t="shared" si="15"/>
        <v>0</v>
      </c>
      <c r="Y292" s="158">
        <v>0</v>
      </c>
      <c r="Z292" s="158">
        <v>0</v>
      </c>
      <c r="AA292" s="155">
        <v>0</v>
      </c>
      <c r="AB292" s="155">
        <f t="shared" si="14"/>
        <v>1428295077</v>
      </c>
      <c r="AC292" s="167" t="s">
        <v>19</v>
      </c>
      <c r="AD292" s="162">
        <v>8219</v>
      </c>
      <c r="AE292" s="174" t="s">
        <v>124</v>
      </c>
      <c r="AF292" s="174">
        <v>2</v>
      </c>
      <c r="AG292" s="189" t="s">
        <v>71</v>
      </c>
      <c r="AH292" s="160"/>
      <c r="AI292" s="175">
        <f t="shared" si="16"/>
        <v>44999</v>
      </c>
      <c r="AJ292" s="174"/>
      <c r="AK292" s="174"/>
      <c r="AL292" s="155"/>
      <c r="AM292" s="155"/>
      <c r="AN292" s="155"/>
      <c r="AO292" s="155"/>
      <c r="AP292" s="155"/>
      <c r="AQ292" s="155"/>
      <c r="AR292" s="155"/>
      <c r="AS292" s="155"/>
    </row>
    <row r="293" spans="1:45" customFormat="1" ht="15" x14ac:dyDescent="0.25">
      <c r="A293" s="189">
        <v>900215983</v>
      </c>
      <c r="B293" s="192" t="s">
        <v>470</v>
      </c>
      <c r="C293" s="193">
        <v>44908</v>
      </c>
      <c r="D293" s="194">
        <v>44774</v>
      </c>
      <c r="E293" s="194">
        <v>44895</v>
      </c>
      <c r="F293" s="156">
        <v>28352533</v>
      </c>
      <c r="G293" s="157">
        <v>0</v>
      </c>
      <c r="H293" s="157">
        <v>0</v>
      </c>
      <c r="I293" s="157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0</v>
      </c>
      <c r="Q293" s="157">
        <v>14825168</v>
      </c>
      <c r="R293" s="158">
        <v>0</v>
      </c>
      <c r="S293" s="159">
        <v>0</v>
      </c>
      <c r="T293" s="158">
        <v>13527365</v>
      </c>
      <c r="U293" s="158">
        <v>0</v>
      </c>
      <c r="V293" s="158">
        <v>0</v>
      </c>
      <c r="W293" s="158">
        <v>0</v>
      </c>
      <c r="X293" s="155">
        <f t="shared" si="15"/>
        <v>0</v>
      </c>
      <c r="Y293" s="158">
        <v>0</v>
      </c>
      <c r="Z293" s="158">
        <v>0</v>
      </c>
      <c r="AA293" s="155">
        <v>0</v>
      </c>
      <c r="AB293" s="155">
        <f t="shared" si="14"/>
        <v>28352533</v>
      </c>
      <c r="AC293" s="167" t="s">
        <v>19</v>
      </c>
      <c r="AD293" s="162">
        <v>8209</v>
      </c>
      <c r="AE293" s="174" t="s">
        <v>124</v>
      </c>
      <c r="AF293" s="174">
        <v>2</v>
      </c>
      <c r="AG293" s="189" t="s">
        <v>71</v>
      </c>
      <c r="AH293" s="160"/>
      <c r="AI293" s="175">
        <f t="shared" si="16"/>
        <v>44998</v>
      </c>
      <c r="AJ293" s="174"/>
      <c r="AK293" s="174"/>
      <c r="AL293" s="155"/>
      <c r="AM293" s="155"/>
      <c r="AN293" s="155"/>
      <c r="AO293" s="155"/>
      <c r="AP293" s="155"/>
      <c r="AQ293" s="155"/>
      <c r="AR293" s="155"/>
      <c r="AS293" s="155"/>
    </row>
    <row r="294" spans="1:45" customFormat="1" ht="15" x14ac:dyDescent="0.25">
      <c r="A294" s="189">
        <v>900267104</v>
      </c>
      <c r="B294" s="192" t="s">
        <v>471</v>
      </c>
      <c r="C294" s="193">
        <v>44908</v>
      </c>
      <c r="D294" s="194">
        <v>44440</v>
      </c>
      <c r="E294" s="194">
        <v>44895</v>
      </c>
      <c r="F294" s="156">
        <v>31024459</v>
      </c>
      <c r="G294" s="157">
        <v>0</v>
      </c>
      <c r="H294" s="157">
        <v>0</v>
      </c>
      <c r="I294" s="157">
        <v>0</v>
      </c>
      <c r="J294" s="158">
        <v>9965138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0</v>
      </c>
      <c r="Q294" s="157">
        <v>1933511</v>
      </c>
      <c r="R294" s="158">
        <v>0</v>
      </c>
      <c r="S294" s="159">
        <v>9342059</v>
      </c>
      <c r="T294" s="158">
        <v>937819</v>
      </c>
      <c r="U294" s="158">
        <v>0</v>
      </c>
      <c r="V294" s="158">
        <v>100050</v>
      </c>
      <c r="W294" s="158">
        <v>8745882</v>
      </c>
      <c r="X294" s="155">
        <f t="shared" si="15"/>
        <v>0</v>
      </c>
      <c r="Y294" s="158">
        <v>0</v>
      </c>
      <c r="Z294" s="158">
        <v>0</v>
      </c>
      <c r="AA294" s="155">
        <v>0</v>
      </c>
      <c r="AB294" s="155">
        <f t="shared" si="14"/>
        <v>31024459</v>
      </c>
      <c r="AC294" s="167" t="s">
        <v>19</v>
      </c>
      <c r="AD294" s="162">
        <v>8207</v>
      </c>
      <c r="AE294" s="174" t="s">
        <v>124</v>
      </c>
      <c r="AF294" s="174">
        <v>2</v>
      </c>
      <c r="AG294" s="189" t="s">
        <v>71</v>
      </c>
      <c r="AH294" s="160"/>
      <c r="AI294" s="175">
        <f t="shared" si="16"/>
        <v>44998</v>
      </c>
      <c r="AJ294" s="174"/>
      <c r="AK294" s="174"/>
      <c r="AL294" s="155"/>
      <c r="AM294" s="155"/>
      <c r="AN294" s="155"/>
      <c r="AO294" s="155"/>
      <c r="AP294" s="155"/>
      <c r="AQ294" s="155"/>
      <c r="AR294" s="155"/>
      <c r="AS294" s="155"/>
    </row>
    <row r="295" spans="1:45" customFormat="1" ht="15" x14ac:dyDescent="0.25">
      <c r="A295" s="189">
        <v>820002654</v>
      </c>
      <c r="B295" s="192" t="s">
        <v>472</v>
      </c>
      <c r="C295" s="193">
        <v>44908</v>
      </c>
      <c r="D295" s="194">
        <v>44075</v>
      </c>
      <c r="E295" s="194">
        <v>44895</v>
      </c>
      <c r="F295" s="156">
        <v>472147516</v>
      </c>
      <c r="G295" s="157">
        <v>17854</v>
      </c>
      <c r="H295" s="157">
        <v>0</v>
      </c>
      <c r="I295" s="157">
        <v>0</v>
      </c>
      <c r="J295" s="158">
        <v>27962377</v>
      </c>
      <c r="K295" s="158">
        <v>0</v>
      </c>
      <c r="L295" s="158">
        <v>5480056</v>
      </c>
      <c r="M295" s="158">
        <v>4454170</v>
      </c>
      <c r="N295" s="158">
        <v>0</v>
      </c>
      <c r="O295" s="158">
        <v>0</v>
      </c>
      <c r="P295" s="158">
        <v>0</v>
      </c>
      <c r="Q295" s="157">
        <v>5281156</v>
      </c>
      <c r="R295" s="158">
        <v>0</v>
      </c>
      <c r="S295" s="159">
        <v>14186908</v>
      </c>
      <c r="T295" s="158">
        <v>36201559</v>
      </c>
      <c r="U295" s="158">
        <v>0</v>
      </c>
      <c r="V295" s="158">
        <v>41466881</v>
      </c>
      <c r="W295" s="158">
        <v>337096555</v>
      </c>
      <c r="X295" s="155">
        <f t="shared" si="15"/>
        <v>0</v>
      </c>
      <c r="Y295" s="158">
        <v>0</v>
      </c>
      <c r="Z295" s="158">
        <v>0</v>
      </c>
      <c r="AA295" s="155">
        <v>0</v>
      </c>
      <c r="AB295" s="155">
        <f t="shared" si="14"/>
        <v>472147516</v>
      </c>
      <c r="AC295" s="167" t="s">
        <v>19</v>
      </c>
      <c r="AD295" s="162">
        <v>8201</v>
      </c>
      <c r="AE295" s="174" t="s">
        <v>124</v>
      </c>
      <c r="AF295" s="174">
        <v>2</v>
      </c>
      <c r="AG295" s="189" t="s">
        <v>71</v>
      </c>
      <c r="AH295" s="160"/>
      <c r="AI295" s="175">
        <f t="shared" si="16"/>
        <v>44998</v>
      </c>
      <c r="AJ295" s="174"/>
      <c r="AK295" s="174"/>
      <c r="AL295" s="155"/>
      <c r="AM295" s="155"/>
      <c r="AN295" s="155"/>
      <c r="AO295" s="155"/>
      <c r="AP295" s="155"/>
      <c r="AQ295" s="155"/>
      <c r="AR295" s="155"/>
      <c r="AS295" s="155"/>
    </row>
    <row r="296" spans="1:45" customFormat="1" ht="15" x14ac:dyDescent="0.25">
      <c r="A296" s="189">
        <v>891855039</v>
      </c>
      <c r="B296" s="192" t="s">
        <v>142</v>
      </c>
      <c r="C296" s="193">
        <v>44908</v>
      </c>
      <c r="D296" s="194">
        <v>42767</v>
      </c>
      <c r="E296" s="194">
        <v>44895</v>
      </c>
      <c r="F296" s="156">
        <v>1041229848</v>
      </c>
      <c r="G296" s="157">
        <v>247005</v>
      </c>
      <c r="H296" s="157">
        <v>0</v>
      </c>
      <c r="I296" s="157">
        <v>0</v>
      </c>
      <c r="J296" s="158">
        <v>606155190</v>
      </c>
      <c r="K296" s="158">
        <v>52743</v>
      </c>
      <c r="L296" s="158">
        <v>1080205</v>
      </c>
      <c r="M296" s="158">
        <v>1577749</v>
      </c>
      <c r="N296" s="158">
        <v>19707528</v>
      </c>
      <c r="O296" s="158">
        <v>0</v>
      </c>
      <c r="P296" s="158">
        <v>0</v>
      </c>
      <c r="Q296" s="157">
        <v>136834324</v>
      </c>
      <c r="R296" s="158">
        <v>0</v>
      </c>
      <c r="S296" s="159">
        <v>147553863</v>
      </c>
      <c r="T296" s="158">
        <v>17857300</v>
      </c>
      <c r="U296" s="158">
        <v>0</v>
      </c>
      <c r="V296" s="158">
        <v>8542443</v>
      </c>
      <c r="W296" s="158">
        <v>101621498</v>
      </c>
      <c r="X296" s="155">
        <f t="shared" si="15"/>
        <v>0</v>
      </c>
      <c r="Y296" s="158">
        <v>0</v>
      </c>
      <c r="Z296" s="158">
        <v>0</v>
      </c>
      <c r="AA296" s="155">
        <v>0</v>
      </c>
      <c r="AB296" s="155">
        <f t="shared" si="14"/>
        <v>1041229848</v>
      </c>
      <c r="AC296" s="167" t="s">
        <v>56</v>
      </c>
      <c r="AD296" s="162">
        <v>8193</v>
      </c>
      <c r="AE296" s="174" t="s">
        <v>124</v>
      </c>
      <c r="AF296" s="174">
        <v>2</v>
      </c>
      <c r="AG296" s="189" t="s">
        <v>71</v>
      </c>
      <c r="AH296" s="160"/>
      <c r="AI296" s="175">
        <f t="shared" si="16"/>
        <v>44998</v>
      </c>
      <c r="AJ296" s="174"/>
      <c r="AK296" s="174"/>
      <c r="AL296" s="155"/>
      <c r="AM296" s="155"/>
      <c r="AN296" s="155"/>
      <c r="AO296" s="155"/>
      <c r="AP296" s="155"/>
      <c r="AQ296" s="155"/>
      <c r="AR296" s="155"/>
      <c r="AS296" s="155"/>
    </row>
    <row r="297" spans="1:45" customFormat="1" ht="15" x14ac:dyDescent="0.25">
      <c r="A297" s="189">
        <v>900958564</v>
      </c>
      <c r="B297" s="192" t="s">
        <v>112</v>
      </c>
      <c r="C297" s="193">
        <v>44907</v>
      </c>
      <c r="D297" s="194">
        <v>42614</v>
      </c>
      <c r="E297" s="194">
        <v>44895</v>
      </c>
      <c r="F297" s="156">
        <v>5645817876</v>
      </c>
      <c r="G297" s="157">
        <v>327620565</v>
      </c>
      <c r="H297" s="157">
        <v>0</v>
      </c>
      <c r="I297" s="157">
        <v>0</v>
      </c>
      <c r="J297" s="158">
        <v>1739094300</v>
      </c>
      <c r="K297" s="158">
        <v>2333870</v>
      </c>
      <c r="L297" s="158">
        <v>23277932</v>
      </c>
      <c r="M297" s="158">
        <v>91002671</v>
      </c>
      <c r="N297" s="158">
        <v>7889694</v>
      </c>
      <c r="O297" s="158">
        <v>0</v>
      </c>
      <c r="P297" s="158">
        <v>0</v>
      </c>
      <c r="Q297" s="157">
        <v>491912931</v>
      </c>
      <c r="R297" s="158">
        <v>0</v>
      </c>
      <c r="S297" s="159">
        <v>484898943</v>
      </c>
      <c r="T297" s="158">
        <v>1840442467</v>
      </c>
      <c r="U297" s="158">
        <v>43801457</v>
      </c>
      <c r="V297" s="158">
        <v>139178981</v>
      </c>
      <c r="W297" s="158">
        <v>454364065</v>
      </c>
      <c r="X297" s="155">
        <f t="shared" si="15"/>
        <v>0</v>
      </c>
      <c r="Y297" s="158">
        <v>0</v>
      </c>
      <c r="Z297" s="158">
        <v>0</v>
      </c>
      <c r="AA297" s="155">
        <v>0</v>
      </c>
      <c r="AB297" s="155">
        <f t="shared" si="14"/>
        <v>5645817876</v>
      </c>
      <c r="AC297" s="167" t="s">
        <v>55</v>
      </c>
      <c r="AD297" s="162">
        <v>8188</v>
      </c>
      <c r="AE297" s="174" t="s">
        <v>124</v>
      </c>
      <c r="AF297" s="174">
        <v>2</v>
      </c>
      <c r="AG297" s="189" t="s">
        <v>71</v>
      </c>
      <c r="AH297" s="160"/>
      <c r="AI297" s="175">
        <f t="shared" si="16"/>
        <v>44997</v>
      </c>
      <c r="AJ297" s="174"/>
      <c r="AK297" s="174"/>
      <c r="AL297" s="155"/>
      <c r="AM297" s="155"/>
      <c r="AN297" s="155"/>
      <c r="AO297" s="155"/>
      <c r="AP297" s="155"/>
      <c r="AQ297" s="155"/>
      <c r="AR297" s="155"/>
      <c r="AS297" s="155"/>
    </row>
    <row r="298" spans="1:45" customFormat="1" ht="15" x14ac:dyDescent="0.25">
      <c r="A298" s="189">
        <v>900391619</v>
      </c>
      <c r="B298" s="192" t="s">
        <v>473</v>
      </c>
      <c r="C298" s="193">
        <v>44907</v>
      </c>
      <c r="D298" s="194">
        <v>44317</v>
      </c>
      <c r="E298" s="194">
        <v>44895</v>
      </c>
      <c r="F298" s="156">
        <v>216284027</v>
      </c>
      <c r="G298" s="157">
        <v>327412</v>
      </c>
      <c r="H298" s="157">
        <v>0</v>
      </c>
      <c r="I298" s="157">
        <v>0</v>
      </c>
      <c r="J298" s="158">
        <v>0</v>
      </c>
      <c r="K298" s="158">
        <v>0</v>
      </c>
      <c r="L298" s="158">
        <v>0</v>
      </c>
      <c r="M298" s="158">
        <v>0</v>
      </c>
      <c r="N298" s="158">
        <v>0</v>
      </c>
      <c r="O298" s="158">
        <v>0</v>
      </c>
      <c r="P298" s="158">
        <v>0</v>
      </c>
      <c r="Q298" s="157">
        <v>32445051</v>
      </c>
      <c r="R298" s="158">
        <v>0</v>
      </c>
      <c r="S298" s="159">
        <v>5073626</v>
      </c>
      <c r="T298" s="158">
        <v>31796445</v>
      </c>
      <c r="U298" s="158">
        <v>0</v>
      </c>
      <c r="V298" s="158">
        <v>114200305</v>
      </c>
      <c r="W298" s="158">
        <v>32441188</v>
      </c>
      <c r="X298" s="155">
        <f t="shared" si="15"/>
        <v>0</v>
      </c>
      <c r="Y298" s="158">
        <v>0</v>
      </c>
      <c r="Z298" s="158">
        <v>0</v>
      </c>
      <c r="AA298" s="155">
        <v>0</v>
      </c>
      <c r="AB298" s="155">
        <f t="shared" si="14"/>
        <v>216284027</v>
      </c>
      <c r="AC298" s="167" t="s">
        <v>19</v>
      </c>
      <c r="AD298" s="162">
        <v>8185</v>
      </c>
      <c r="AE298" s="174" t="s">
        <v>124</v>
      </c>
      <c r="AF298" s="174">
        <v>2</v>
      </c>
      <c r="AG298" s="189" t="s">
        <v>71</v>
      </c>
      <c r="AH298" s="160"/>
      <c r="AI298" s="175">
        <f t="shared" si="16"/>
        <v>44997</v>
      </c>
      <c r="AJ298" s="174"/>
      <c r="AK298" s="174"/>
      <c r="AL298" s="155"/>
      <c r="AM298" s="155"/>
      <c r="AN298" s="155"/>
      <c r="AO298" s="155"/>
      <c r="AP298" s="155"/>
      <c r="AQ298" s="155"/>
      <c r="AR298" s="155"/>
      <c r="AS298" s="155"/>
    </row>
    <row r="299" spans="1:45" customFormat="1" ht="15" x14ac:dyDescent="0.25">
      <c r="A299" s="189">
        <v>832010436</v>
      </c>
      <c r="B299" s="192" t="s">
        <v>474</v>
      </c>
      <c r="C299" s="193">
        <v>44907</v>
      </c>
      <c r="D299" s="194">
        <v>43831</v>
      </c>
      <c r="E299" s="194">
        <v>44895</v>
      </c>
      <c r="F299" s="156">
        <v>3169878040</v>
      </c>
      <c r="G299" s="157">
        <v>1299411</v>
      </c>
      <c r="H299" s="157">
        <v>0</v>
      </c>
      <c r="I299" s="157">
        <v>0</v>
      </c>
      <c r="J299" s="158">
        <v>1107443045</v>
      </c>
      <c r="K299" s="158">
        <v>16000</v>
      </c>
      <c r="L299" s="158">
        <v>0</v>
      </c>
      <c r="M299" s="158">
        <v>2154508</v>
      </c>
      <c r="N299" s="158">
        <v>346881778</v>
      </c>
      <c r="O299" s="158">
        <v>0</v>
      </c>
      <c r="P299" s="158">
        <v>508563</v>
      </c>
      <c r="Q299" s="157">
        <v>266997614</v>
      </c>
      <c r="R299" s="158">
        <v>0</v>
      </c>
      <c r="S299" s="159">
        <v>435642782</v>
      </c>
      <c r="T299" s="158">
        <v>584258495</v>
      </c>
      <c r="U299" s="158">
        <v>78036647</v>
      </c>
      <c r="V299" s="158">
        <v>43488827</v>
      </c>
      <c r="W299" s="158">
        <v>303150370</v>
      </c>
      <c r="X299" s="155">
        <f t="shared" si="15"/>
        <v>0</v>
      </c>
      <c r="Y299" s="158">
        <v>0</v>
      </c>
      <c r="Z299" s="158">
        <v>0</v>
      </c>
      <c r="AA299" s="155">
        <v>0</v>
      </c>
      <c r="AB299" s="155">
        <f t="shared" si="14"/>
        <v>3169878040</v>
      </c>
      <c r="AC299" s="167" t="s">
        <v>43</v>
      </c>
      <c r="AD299" s="162">
        <v>8174</v>
      </c>
      <c r="AE299" s="174" t="s">
        <v>124</v>
      </c>
      <c r="AF299" s="174">
        <v>2</v>
      </c>
      <c r="AG299" s="189" t="s">
        <v>71</v>
      </c>
      <c r="AH299" s="160"/>
      <c r="AI299" s="175">
        <f t="shared" si="16"/>
        <v>44997</v>
      </c>
      <c r="AJ299" s="174"/>
      <c r="AK299" s="174"/>
      <c r="AL299" s="155"/>
      <c r="AM299" s="155"/>
      <c r="AN299" s="155"/>
      <c r="AO299" s="155"/>
      <c r="AP299" s="155"/>
      <c r="AQ299" s="155"/>
      <c r="AR299" s="155"/>
      <c r="AS299" s="155"/>
    </row>
    <row r="300" spans="1:45" customFormat="1" ht="15" x14ac:dyDescent="0.25">
      <c r="A300" s="189">
        <v>900341526</v>
      </c>
      <c r="B300" s="192" t="s">
        <v>263</v>
      </c>
      <c r="C300" s="193">
        <v>44907</v>
      </c>
      <c r="D300" s="194">
        <v>43101</v>
      </c>
      <c r="E300" s="194">
        <v>44895</v>
      </c>
      <c r="F300" s="156">
        <v>940124564</v>
      </c>
      <c r="G300" s="157">
        <v>24076045</v>
      </c>
      <c r="H300" s="157">
        <v>0</v>
      </c>
      <c r="I300" s="157">
        <v>0</v>
      </c>
      <c r="J300" s="158">
        <v>137480431</v>
      </c>
      <c r="K300" s="158">
        <v>20792582</v>
      </c>
      <c r="L300" s="158">
        <v>84538708</v>
      </c>
      <c r="M300" s="158">
        <v>324246291</v>
      </c>
      <c r="N300" s="158">
        <v>30350569</v>
      </c>
      <c r="O300" s="158">
        <v>0</v>
      </c>
      <c r="P300" s="158">
        <v>0</v>
      </c>
      <c r="Q300" s="157">
        <v>26423536</v>
      </c>
      <c r="R300" s="158">
        <v>0</v>
      </c>
      <c r="S300" s="159">
        <v>37999660</v>
      </c>
      <c r="T300" s="158">
        <v>98887476</v>
      </c>
      <c r="U300" s="158">
        <v>0</v>
      </c>
      <c r="V300" s="158">
        <v>6176400</v>
      </c>
      <c r="W300" s="158">
        <v>149152866</v>
      </c>
      <c r="X300" s="155">
        <f t="shared" si="15"/>
        <v>0</v>
      </c>
      <c r="Y300" s="158">
        <v>0</v>
      </c>
      <c r="Z300" s="158">
        <v>0</v>
      </c>
      <c r="AA300" s="155">
        <v>0</v>
      </c>
      <c r="AB300" s="155">
        <f t="shared" si="14"/>
        <v>940124564</v>
      </c>
      <c r="AC300" s="167" t="s">
        <v>43</v>
      </c>
      <c r="AD300" s="162">
        <v>8169</v>
      </c>
      <c r="AE300" s="174" t="s">
        <v>124</v>
      </c>
      <c r="AF300" s="174">
        <v>2</v>
      </c>
      <c r="AG300" s="189" t="s">
        <v>71</v>
      </c>
      <c r="AH300" s="160"/>
      <c r="AI300" s="175">
        <f t="shared" si="16"/>
        <v>44997</v>
      </c>
      <c r="AJ300" s="174"/>
      <c r="AK300" s="174"/>
      <c r="AL300" s="155"/>
      <c r="AM300" s="155"/>
      <c r="AN300" s="155"/>
      <c r="AO300" s="155"/>
      <c r="AP300" s="155"/>
      <c r="AQ300" s="155"/>
      <c r="AR300" s="155"/>
      <c r="AS300" s="155"/>
    </row>
    <row r="301" spans="1:45" customFormat="1" ht="15" x14ac:dyDescent="0.25">
      <c r="A301" s="189">
        <v>900361147</v>
      </c>
      <c r="B301" s="192" t="s">
        <v>475</v>
      </c>
      <c r="C301" s="193">
        <v>44907</v>
      </c>
      <c r="D301" s="194">
        <v>44105</v>
      </c>
      <c r="E301" s="194">
        <v>44895</v>
      </c>
      <c r="F301" s="156">
        <v>249713168</v>
      </c>
      <c r="G301" s="157">
        <v>0</v>
      </c>
      <c r="H301" s="157">
        <v>0</v>
      </c>
      <c r="I301" s="157">
        <v>0</v>
      </c>
      <c r="J301" s="158">
        <v>23471775</v>
      </c>
      <c r="K301" s="158">
        <v>0</v>
      </c>
      <c r="L301" s="158">
        <v>0</v>
      </c>
      <c r="M301" s="158">
        <v>0</v>
      </c>
      <c r="N301" s="158">
        <v>0</v>
      </c>
      <c r="O301" s="158">
        <v>0</v>
      </c>
      <c r="P301" s="158">
        <v>0</v>
      </c>
      <c r="Q301" s="157">
        <v>21376461</v>
      </c>
      <c r="R301" s="158">
        <v>0</v>
      </c>
      <c r="S301" s="159">
        <v>44390053</v>
      </c>
      <c r="T301" s="158">
        <v>103182918</v>
      </c>
      <c r="U301" s="158">
        <v>0</v>
      </c>
      <c r="V301" s="158">
        <v>51829135</v>
      </c>
      <c r="W301" s="158">
        <v>5462826</v>
      </c>
      <c r="X301" s="155">
        <f t="shared" si="15"/>
        <v>0</v>
      </c>
      <c r="Y301" s="158">
        <v>0</v>
      </c>
      <c r="Z301" s="158">
        <v>0</v>
      </c>
      <c r="AA301" s="155">
        <v>0</v>
      </c>
      <c r="AB301" s="155">
        <f t="shared" si="14"/>
        <v>249713168</v>
      </c>
      <c r="AC301" s="167" t="s">
        <v>19</v>
      </c>
      <c r="AD301" s="162">
        <v>8158</v>
      </c>
      <c r="AE301" s="174" t="s">
        <v>124</v>
      </c>
      <c r="AF301" s="174">
        <v>2</v>
      </c>
      <c r="AG301" s="189" t="s">
        <v>71</v>
      </c>
      <c r="AH301" s="160"/>
      <c r="AI301" s="175">
        <f t="shared" si="16"/>
        <v>44997</v>
      </c>
      <c r="AJ301" s="174"/>
      <c r="AK301" s="174"/>
      <c r="AL301" s="155"/>
      <c r="AM301" s="155"/>
      <c r="AN301" s="155"/>
      <c r="AO301" s="155"/>
      <c r="AP301" s="155"/>
      <c r="AQ301" s="155"/>
      <c r="AR301" s="155"/>
      <c r="AS301" s="155"/>
    </row>
    <row r="302" spans="1:45" customFormat="1" ht="15" x14ac:dyDescent="0.25">
      <c r="A302" s="189">
        <v>890400693</v>
      </c>
      <c r="B302" s="192" t="s">
        <v>476</v>
      </c>
      <c r="C302" s="193">
        <v>44907</v>
      </c>
      <c r="D302" s="194">
        <v>42430</v>
      </c>
      <c r="E302" s="194">
        <v>44895</v>
      </c>
      <c r="F302" s="156">
        <v>3449554560</v>
      </c>
      <c r="G302" s="157">
        <v>78308362</v>
      </c>
      <c r="H302" s="157">
        <v>0</v>
      </c>
      <c r="I302" s="157">
        <v>0</v>
      </c>
      <c r="J302" s="158">
        <v>955881026</v>
      </c>
      <c r="K302" s="158">
        <v>0</v>
      </c>
      <c r="L302" s="158">
        <v>69719986</v>
      </c>
      <c r="M302" s="158">
        <v>103433208</v>
      </c>
      <c r="N302" s="158">
        <v>2315205</v>
      </c>
      <c r="O302" s="158">
        <v>0</v>
      </c>
      <c r="P302" s="158">
        <v>0</v>
      </c>
      <c r="Q302" s="157">
        <v>771366503</v>
      </c>
      <c r="R302" s="158">
        <v>14949</v>
      </c>
      <c r="S302" s="159">
        <v>434485724</v>
      </c>
      <c r="T302" s="158">
        <v>139875304</v>
      </c>
      <c r="U302" s="158">
        <v>0</v>
      </c>
      <c r="V302" s="158">
        <v>7420363</v>
      </c>
      <c r="W302" s="158">
        <v>886733930</v>
      </c>
      <c r="X302" s="155">
        <f t="shared" si="15"/>
        <v>0</v>
      </c>
      <c r="Y302" s="158">
        <v>0</v>
      </c>
      <c r="Z302" s="158">
        <v>0</v>
      </c>
      <c r="AA302" s="155">
        <v>0</v>
      </c>
      <c r="AB302" s="155">
        <f t="shared" si="14"/>
        <v>3449554560</v>
      </c>
      <c r="AC302" s="167" t="s">
        <v>41</v>
      </c>
      <c r="AD302" s="162">
        <v>8155</v>
      </c>
      <c r="AE302" s="174" t="s">
        <v>124</v>
      </c>
      <c r="AF302" s="174">
        <v>2</v>
      </c>
      <c r="AG302" s="189" t="s">
        <v>71</v>
      </c>
      <c r="AH302" s="160"/>
      <c r="AI302" s="175">
        <f t="shared" si="16"/>
        <v>44997</v>
      </c>
      <c r="AJ302" s="174"/>
      <c r="AK302" s="174"/>
      <c r="AL302" s="155"/>
      <c r="AM302" s="155"/>
      <c r="AN302" s="155"/>
      <c r="AO302" s="155"/>
      <c r="AP302" s="155"/>
      <c r="AQ302" s="155"/>
      <c r="AR302" s="155"/>
      <c r="AS302" s="155"/>
    </row>
    <row r="303" spans="1:45" customFormat="1" ht="15" x14ac:dyDescent="0.25">
      <c r="A303" s="189">
        <v>891701664</v>
      </c>
      <c r="B303" s="192" t="s">
        <v>477</v>
      </c>
      <c r="C303" s="193">
        <v>44904</v>
      </c>
      <c r="D303" s="194">
        <v>43831</v>
      </c>
      <c r="E303" s="194">
        <v>44865</v>
      </c>
      <c r="F303" s="156">
        <v>4624498776</v>
      </c>
      <c r="G303" s="157">
        <v>0</v>
      </c>
      <c r="H303" s="157">
        <v>0</v>
      </c>
      <c r="I303" s="157">
        <v>0</v>
      </c>
      <c r="J303" s="158">
        <v>1076283474</v>
      </c>
      <c r="K303" s="158">
        <v>0</v>
      </c>
      <c r="L303" s="158">
        <v>104870</v>
      </c>
      <c r="M303" s="158">
        <v>10550719</v>
      </c>
      <c r="N303" s="158">
        <v>1029423</v>
      </c>
      <c r="O303" s="158">
        <v>0</v>
      </c>
      <c r="P303" s="158">
        <v>796866</v>
      </c>
      <c r="Q303" s="157">
        <v>742581810</v>
      </c>
      <c r="R303" s="158">
        <v>0</v>
      </c>
      <c r="S303" s="159">
        <v>328750090</v>
      </c>
      <c r="T303" s="158">
        <v>830949474</v>
      </c>
      <c r="U303" s="158">
        <v>0</v>
      </c>
      <c r="V303" s="158">
        <v>12111720</v>
      </c>
      <c r="W303" s="158">
        <v>1621340330</v>
      </c>
      <c r="X303" s="155">
        <f t="shared" si="15"/>
        <v>0</v>
      </c>
      <c r="Y303" s="158">
        <v>0</v>
      </c>
      <c r="Z303" s="158">
        <v>0</v>
      </c>
      <c r="AA303" s="155">
        <v>0</v>
      </c>
      <c r="AB303" s="155">
        <f t="shared" si="14"/>
        <v>4624498776</v>
      </c>
      <c r="AC303" s="167" t="s">
        <v>41</v>
      </c>
      <c r="AD303" s="162">
        <v>8124</v>
      </c>
      <c r="AE303" s="174" t="s">
        <v>124</v>
      </c>
      <c r="AF303" s="174">
        <v>2</v>
      </c>
      <c r="AG303" s="189" t="s">
        <v>71</v>
      </c>
      <c r="AH303" s="160"/>
      <c r="AI303" s="175">
        <f t="shared" si="16"/>
        <v>44994</v>
      </c>
      <c r="AJ303" s="174"/>
      <c r="AK303" s="174"/>
      <c r="AL303" s="155"/>
      <c r="AM303" s="155"/>
      <c r="AN303" s="155"/>
      <c r="AO303" s="155"/>
      <c r="AP303" s="155"/>
      <c r="AQ303" s="155"/>
      <c r="AR303" s="155"/>
      <c r="AS303" s="155"/>
    </row>
    <row r="304" spans="1:45" customFormat="1" ht="15" x14ac:dyDescent="0.25">
      <c r="A304" s="189">
        <v>800119574</v>
      </c>
      <c r="B304" s="192" t="s">
        <v>478</v>
      </c>
      <c r="C304" s="193">
        <v>44904</v>
      </c>
      <c r="D304" s="194">
        <v>44044</v>
      </c>
      <c r="E304" s="194">
        <v>44865</v>
      </c>
      <c r="F304" s="156">
        <v>108106297</v>
      </c>
      <c r="G304" s="157">
        <v>1188961</v>
      </c>
      <c r="H304" s="157">
        <v>0</v>
      </c>
      <c r="I304" s="157">
        <v>0</v>
      </c>
      <c r="J304" s="158">
        <v>47205637</v>
      </c>
      <c r="K304" s="158">
        <v>0</v>
      </c>
      <c r="L304" s="158">
        <v>0</v>
      </c>
      <c r="M304" s="158">
        <v>126126</v>
      </c>
      <c r="N304" s="158">
        <v>0</v>
      </c>
      <c r="O304" s="158">
        <v>0</v>
      </c>
      <c r="P304" s="158">
        <v>0</v>
      </c>
      <c r="Q304" s="157">
        <v>1828659</v>
      </c>
      <c r="R304" s="158">
        <v>0</v>
      </c>
      <c r="S304" s="159">
        <v>15304128</v>
      </c>
      <c r="T304" s="158">
        <v>15388619</v>
      </c>
      <c r="U304" s="158">
        <v>0</v>
      </c>
      <c r="V304" s="158">
        <v>1262853</v>
      </c>
      <c r="W304" s="158">
        <v>25801314</v>
      </c>
      <c r="X304" s="155">
        <f t="shared" si="15"/>
        <v>0</v>
      </c>
      <c r="Y304" s="158">
        <v>0</v>
      </c>
      <c r="Z304" s="158">
        <v>0</v>
      </c>
      <c r="AA304" s="155">
        <v>0</v>
      </c>
      <c r="AB304" s="155">
        <f t="shared" si="14"/>
        <v>108106297</v>
      </c>
      <c r="AC304" s="167" t="s">
        <v>19</v>
      </c>
      <c r="AD304" s="162">
        <v>8118</v>
      </c>
      <c r="AE304" s="174" t="s">
        <v>124</v>
      </c>
      <c r="AF304" s="174">
        <v>2</v>
      </c>
      <c r="AG304" s="189" t="s">
        <v>71</v>
      </c>
      <c r="AH304" s="160"/>
      <c r="AI304" s="175">
        <f t="shared" si="16"/>
        <v>44994</v>
      </c>
      <c r="AJ304" s="174"/>
      <c r="AK304" s="174"/>
      <c r="AL304" s="155"/>
      <c r="AM304" s="155"/>
      <c r="AN304" s="155"/>
      <c r="AO304" s="155"/>
      <c r="AP304" s="155"/>
      <c r="AQ304" s="155"/>
      <c r="AR304" s="155"/>
      <c r="AS304" s="155"/>
    </row>
    <row r="305" spans="1:45" customFormat="1" ht="15" x14ac:dyDescent="0.25">
      <c r="A305" s="189">
        <v>900235279</v>
      </c>
      <c r="B305" s="192" t="s">
        <v>479</v>
      </c>
      <c r="C305" s="193">
        <v>44904</v>
      </c>
      <c r="D305" s="194">
        <v>44378</v>
      </c>
      <c r="E305" s="194">
        <v>44742</v>
      </c>
      <c r="F305" s="156">
        <v>59721384</v>
      </c>
      <c r="G305" s="157">
        <v>48664</v>
      </c>
      <c r="H305" s="157">
        <v>0</v>
      </c>
      <c r="I305" s="157">
        <v>0</v>
      </c>
      <c r="J305" s="158">
        <v>0</v>
      </c>
      <c r="K305" s="158">
        <v>0</v>
      </c>
      <c r="L305" s="158">
        <v>0</v>
      </c>
      <c r="M305" s="158">
        <v>12281</v>
      </c>
      <c r="N305" s="158">
        <v>0</v>
      </c>
      <c r="O305" s="158">
        <v>0</v>
      </c>
      <c r="P305" s="158">
        <v>0</v>
      </c>
      <c r="Q305" s="157">
        <v>0</v>
      </c>
      <c r="R305" s="158">
        <v>0</v>
      </c>
      <c r="S305" s="159">
        <v>2731053</v>
      </c>
      <c r="T305" s="158">
        <v>11704936</v>
      </c>
      <c r="U305" s="158">
        <v>0</v>
      </c>
      <c r="V305" s="158">
        <v>17532991</v>
      </c>
      <c r="W305" s="158">
        <v>27691459</v>
      </c>
      <c r="X305" s="155">
        <f t="shared" si="15"/>
        <v>0</v>
      </c>
      <c r="Y305" s="158">
        <v>0</v>
      </c>
      <c r="Z305" s="158">
        <v>0</v>
      </c>
      <c r="AA305" s="155">
        <v>0</v>
      </c>
      <c r="AB305" s="155">
        <f t="shared" si="14"/>
        <v>59721384</v>
      </c>
      <c r="AC305" s="167" t="s">
        <v>19</v>
      </c>
      <c r="AD305" s="162">
        <v>8115</v>
      </c>
      <c r="AE305" s="174" t="s">
        <v>124</v>
      </c>
      <c r="AF305" s="174">
        <v>2</v>
      </c>
      <c r="AG305" s="189" t="s">
        <v>71</v>
      </c>
      <c r="AH305" s="160"/>
      <c r="AI305" s="175">
        <f t="shared" si="16"/>
        <v>44994</v>
      </c>
      <c r="AJ305" s="174"/>
      <c r="AK305" s="174"/>
      <c r="AL305" s="155"/>
      <c r="AM305" s="155"/>
      <c r="AN305" s="155"/>
      <c r="AO305" s="155"/>
      <c r="AP305" s="155"/>
      <c r="AQ305" s="155"/>
      <c r="AR305" s="155"/>
      <c r="AS305" s="155"/>
    </row>
    <row r="306" spans="1:45" customFormat="1" ht="15" x14ac:dyDescent="0.25">
      <c r="A306" s="189">
        <v>891200274</v>
      </c>
      <c r="B306" s="192" t="s">
        <v>480</v>
      </c>
      <c r="C306" s="193">
        <v>44904</v>
      </c>
      <c r="D306" s="194">
        <v>44317</v>
      </c>
      <c r="E306" s="194">
        <v>44865</v>
      </c>
      <c r="F306" s="156">
        <v>30813564</v>
      </c>
      <c r="G306" s="157">
        <v>0</v>
      </c>
      <c r="H306" s="157">
        <v>0</v>
      </c>
      <c r="I306" s="157">
        <v>0</v>
      </c>
      <c r="J306" s="158">
        <v>21569927</v>
      </c>
      <c r="K306" s="158">
        <v>0</v>
      </c>
      <c r="L306" s="158">
        <v>0</v>
      </c>
      <c r="M306" s="158">
        <v>25754</v>
      </c>
      <c r="N306" s="158">
        <v>0</v>
      </c>
      <c r="O306" s="158">
        <v>0</v>
      </c>
      <c r="P306" s="158">
        <v>0</v>
      </c>
      <c r="Q306" s="157">
        <v>0</v>
      </c>
      <c r="R306" s="158">
        <v>0</v>
      </c>
      <c r="S306" s="159">
        <v>7298199</v>
      </c>
      <c r="T306" s="158">
        <v>0</v>
      </c>
      <c r="U306" s="158">
        <v>0</v>
      </c>
      <c r="V306" s="158">
        <v>0</v>
      </c>
      <c r="W306" s="158">
        <v>1919684</v>
      </c>
      <c r="X306" s="155">
        <f t="shared" si="15"/>
        <v>0</v>
      </c>
      <c r="Y306" s="158">
        <v>0</v>
      </c>
      <c r="Z306" s="158">
        <v>0</v>
      </c>
      <c r="AA306" s="155">
        <v>0</v>
      </c>
      <c r="AB306" s="155">
        <f t="shared" si="14"/>
        <v>30813564</v>
      </c>
      <c r="AC306" s="167" t="s">
        <v>56</v>
      </c>
      <c r="AD306" s="162">
        <v>8111</v>
      </c>
      <c r="AE306" s="174" t="s">
        <v>124</v>
      </c>
      <c r="AF306" s="174">
        <v>2</v>
      </c>
      <c r="AG306" s="189" t="s">
        <v>71</v>
      </c>
      <c r="AH306" s="160"/>
      <c r="AI306" s="175">
        <f t="shared" si="16"/>
        <v>44994</v>
      </c>
      <c r="AJ306" s="174"/>
      <c r="AK306" s="174"/>
      <c r="AL306" s="155"/>
      <c r="AM306" s="155"/>
      <c r="AN306" s="155"/>
      <c r="AO306" s="155"/>
      <c r="AP306" s="155"/>
      <c r="AQ306" s="155"/>
      <c r="AR306" s="155"/>
      <c r="AS306" s="155"/>
    </row>
    <row r="307" spans="1:45" customFormat="1" ht="15" x14ac:dyDescent="0.25">
      <c r="A307" s="189">
        <v>860076321</v>
      </c>
      <c r="B307" s="192" t="s">
        <v>481</v>
      </c>
      <c r="C307" s="193">
        <v>44904</v>
      </c>
      <c r="D307" s="194">
        <v>43862</v>
      </c>
      <c r="E307" s="194">
        <v>44865</v>
      </c>
      <c r="F307" s="156">
        <v>55541032</v>
      </c>
      <c r="G307" s="157">
        <v>0</v>
      </c>
      <c r="H307" s="157">
        <v>0</v>
      </c>
      <c r="I307" s="157">
        <v>0</v>
      </c>
      <c r="J307" s="158">
        <v>23150663</v>
      </c>
      <c r="K307" s="158">
        <v>0</v>
      </c>
      <c r="L307" s="158">
        <v>320000</v>
      </c>
      <c r="M307" s="158">
        <v>0</v>
      </c>
      <c r="N307" s="158">
        <v>0</v>
      </c>
      <c r="O307" s="158">
        <v>0</v>
      </c>
      <c r="P307" s="158">
        <v>0</v>
      </c>
      <c r="Q307" s="157">
        <v>393322</v>
      </c>
      <c r="R307" s="158">
        <v>170792</v>
      </c>
      <c r="S307" s="159">
        <v>11186469</v>
      </c>
      <c r="T307" s="158">
        <v>7204882</v>
      </c>
      <c r="U307" s="158">
        <v>0</v>
      </c>
      <c r="V307" s="158">
        <v>0</v>
      </c>
      <c r="W307" s="158">
        <v>13114904</v>
      </c>
      <c r="X307" s="155">
        <f t="shared" si="15"/>
        <v>0</v>
      </c>
      <c r="Y307" s="158">
        <v>0</v>
      </c>
      <c r="Z307" s="158">
        <v>0</v>
      </c>
      <c r="AA307" s="155">
        <v>0</v>
      </c>
      <c r="AB307" s="155">
        <f t="shared" si="14"/>
        <v>55541032</v>
      </c>
      <c r="AC307" s="167" t="s">
        <v>19</v>
      </c>
      <c r="AD307" s="162">
        <v>8110</v>
      </c>
      <c r="AE307" s="174" t="s">
        <v>124</v>
      </c>
      <c r="AF307" s="174">
        <v>2</v>
      </c>
      <c r="AG307" s="189" t="s">
        <v>71</v>
      </c>
      <c r="AH307" s="160"/>
      <c r="AI307" s="175">
        <f t="shared" si="16"/>
        <v>44994</v>
      </c>
      <c r="AJ307" s="174"/>
      <c r="AK307" s="174"/>
      <c r="AL307" s="155"/>
      <c r="AM307" s="155"/>
      <c r="AN307" s="155"/>
      <c r="AO307" s="155"/>
      <c r="AP307" s="155"/>
      <c r="AQ307" s="155"/>
      <c r="AR307" s="155"/>
      <c r="AS307" s="155"/>
    </row>
    <row r="308" spans="1:45" customFormat="1" ht="15" x14ac:dyDescent="0.25">
      <c r="A308" s="189">
        <v>89020546</v>
      </c>
      <c r="B308" s="192" t="s">
        <v>482</v>
      </c>
      <c r="C308" s="193">
        <v>44904</v>
      </c>
      <c r="D308" s="194">
        <v>42401</v>
      </c>
      <c r="E308" s="194">
        <v>44865</v>
      </c>
      <c r="F308" s="156">
        <v>116386993</v>
      </c>
      <c r="G308" s="157">
        <v>0</v>
      </c>
      <c r="H308" s="157">
        <v>0</v>
      </c>
      <c r="I308" s="157">
        <v>0</v>
      </c>
      <c r="J308" s="158">
        <v>10963125</v>
      </c>
      <c r="K308" s="158">
        <v>0</v>
      </c>
      <c r="L308" s="158">
        <v>0</v>
      </c>
      <c r="M308" s="158">
        <v>0</v>
      </c>
      <c r="N308" s="158">
        <v>404160</v>
      </c>
      <c r="O308" s="158">
        <v>0</v>
      </c>
      <c r="P308" s="158">
        <v>0</v>
      </c>
      <c r="Q308" s="157">
        <v>4935948</v>
      </c>
      <c r="R308" s="158">
        <v>0</v>
      </c>
      <c r="S308" s="159">
        <v>2532449</v>
      </c>
      <c r="T308" s="158">
        <v>3219019</v>
      </c>
      <c r="U308" s="158">
        <v>0</v>
      </c>
      <c r="V308" s="158">
        <v>9201368</v>
      </c>
      <c r="W308" s="158">
        <v>85130924</v>
      </c>
      <c r="X308" s="155">
        <f t="shared" si="15"/>
        <v>0</v>
      </c>
      <c r="Y308" s="158">
        <v>0</v>
      </c>
      <c r="Z308" s="158">
        <v>0</v>
      </c>
      <c r="AA308" s="155">
        <v>0</v>
      </c>
      <c r="AB308" s="155">
        <f t="shared" ref="AB308:AB330" si="17">+F308-AA308</f>
        <v>116386993</v>
      </c>
      <c r="AC308" s="167" t="s">
        <v>56</v>
      </c>
      <c r="AD308" s="162">
        <v>8104</v>
      </c>
      <c r="AE308" s="174" t="s">
        <v>124</v>
      </c>
      <c r="AF308" s="174">
        <v>2</v>
      </c>
      <c r="AG308" s="189" t="s">
        <v>71</v>
      </c>
      <c r="AH308" s="160"/>
      <c r="AI308" s="175">
        <f t="shared" si="16"/>
        <v>44994</v>
      </c>
      <c r="AJ308" s="174"/>
      <c r="AK308" s="174"/>
      <c r="AL308" s="155"/>
      <c r="AM308" s="155"/>
      <c r="AN308" s="155"/>
      <c r="AO308" s="155"/>
      <c r="AP308" s="155"/>
      <c r="AQ308" s="155"/>
      <c r="AR308" s="155"/>
      <c r="AS308" s="155"/>
    </row>
    <row r="309" spans="1:45" customFormat="1" ht="15" x14ac:dyDescent="0.25">
      <c r="A309" s="189">
        <v>900580962</v>
      </c>
      <c r="B309" s="192" t="s">
        <v>483</v>
      </c>
      <c r="C309" s="193">
        <v>44902</v>
      </c>
      <c r="D309" s="194">
        <v>44256</v>
      </c>
      <c r="E309" s="194">
        <v>44865</v>
      </c>
      <c r="F309" s="156">
        <v>2149352509</v>
      </c>
      <c r="G309" s="157">
        <v>2805603</v>
      </c>
      <c r="H309" s="157">
        <v>0</v>
      </c>
      <c r="I309" s="157">
        <v>0</v>
      </c>
      <c r="J309" s="158">
        <v>120315304</v>
      </c>
      <c r="K309" s="158">
        <v>0</v>
      </c>
      <c r="L309" s="158">
        <v>10071615</v>
      </c>
      <c r="M309" s="158">
        <v>59865205</v>
      </c>
      <c r="N309" s="158">
        <v>0</v>
      </c>
      <c r="O309" s="158">
        <v>677168</v>
      </c>
      <c r="P309" s="158">
        <v>0</v>
      </c>
      <c r="Q309" s="157">
        <v>850222042</v>
      </c>
      <c r="R309" s="158">
        <v>0</v>
      </c>
      <c r="S309" s="159">
        <v>40267325</v>
      </c>
      <c r="T309" s="158">
        <v>55743130</v>
      </c>
      <c r="U309" s="158">
        <v>38338499</v>
      </c>
      <c r="V309" s="158">
        <v>130902712</v>
      </c>
      <c r="W309" s="158">
        <v>840143906</v>
      </c>
      <c r="X309" s="155">
        <f t="shared" si="15"/>
        <v>0</v>
      </c>
      <c r="Y309" s="158">
        <v>0</v>
      </c>
      <c r="Z309" s="158">
        <v>0</v>
      </c>
      <c r="AA309" s="155">
        <v>0</v>
      </c>
      <c r="AB309" s="155">
        <f t="shared" si="17"/>
        <v>2149352509</v>
      </c>
      <c r="AC309" s="167" t="s">
        <v>19</v>
      </c>
      <c r="AD309" s="162">
        <v>8100</v>
      </c>
      <c r="AE309" s="174" t="s">
        <v>124</v>
      </c>
      <c r="AF309" s="174">
        <v>2</v>
      </c>
      <c r="AG309" s="189" t="s">
        <v>71</v>
      </c>
      <c r="AH309" s="160"/>
      <c r="AI309" s="175">
        <f t="shared" si="16"/>
        <v>44992</v>
      </c>
      <c r="AJ309" s="174"/>
      <c r="AK309" s="174"/>
      <c r="AL309" s="155"/>
      <c r="AM309" s="155"/>
      <c r="AN309" s="155"/>
      <c r="AO309" s="155"/>
      <c r="AP309" s="155"/>
      <c r="AQ309" s="155"/>
      <c r="AR309" s="155"/>
      <c r="AS309" s="155"/>
    </row>
    <row r="310" spans="1:45" customFormat="1" ht="15" x14ac:dyDescent="0.25">
      <c r="A310" s="189">
        <v>800077052</v>
      </c>
      <c r="B310" s="192" t="s">
        <v>484</v>
      </c>
      <c r="C310" s="193">
        <v>44902</v>
      </c>
      <c r="D310" s="194">
        <v>44774</v>
      </c>
      <c r="E310" s="194">
        <v>44865</v>
      </c>
      <c r="F310" s="156">
        <v>12882924</v>
      </c>
      <c r="G310" s="157">
        <v>0</v>
      </c>
      <c r="H310" s="157">
        <v>0</v>
      </c>
      <c r="I310" s="157">
        <v>0</v>
      </c>
      <c r="J310" s="158">
        <v>0</v>
      </c>
      <c r="K310" s="158">
        <v>0</v>
      </c>
      <c r="L310" s="158">
        <v>0</v>
      </c>
      <c r="M310" s="158">
        <v>5978205</v>
      </c>
      <c r="N310" s="158">
        <v>0</v>
      </c>
      <c r="O310" s="158">
        <v>0</v>
      </c>
      <c r="P310" s="158">
        <v>0</v>
      </c>
      <c r="Q310" s="157">
        <v>2197154</v>
      </c>
      <c r="R310" s="158">
        <v>0</v>
      </c>
      <c r="S310" s="159">
        <v>417676</v>
      </c>
      <c r="T310" s="158">
        <v>2097154</v>
      </c>
      <c r="U310" s="158">
        <v>0</v>
      </c>
      <c r="V310" s="158">
        <v>0</v>
      </c>
      <c r="W310" s="158">
        <v>2192735</v>
      </c>
      <c r="X310" s="155">
        <f t="shared" si="15"/>
        <v>0</v>
      </c>
      <c r="Y310" s="158">
        <v>0</v>
      </c>
      <c r="Z310" s="158">
        <v>0</v>
      </c>
      <c r="AA310" s="155">
        <v>0</v>
      </c>
      <c r="AB310" s="155">
        <f t="shared" si="17"/>
        <v>12882924</v>
      </c>
      <c r="AC310" s="167" t="s">
        <v>19</v>
      </c>
      <c r="AD310" s="162">
        <v>8095</v>
      </c>
      <c r="AE310" s="174" t="s">
        <v>124</v>
      </c>
      <c r="AF310" s="174">
        <v>2</v>
      </c>
      <c r="AG310" s="189" t="s">
        <v>71</v>
      </c>
      <c r="AH310" s="160"/>
      <c r="AI310" s="175">
        <f t="shared" si="16"/>
        <v>44992</v>
      </c>
      <c r="AJ310" s="174"/>
      <c r="AK310" s="174"/>
      <c r="AL310" s="155"/>
      <c r="AM310" s="155"/>
      <c r="AN310" s="155"/>
      <c r="AO310" s="155"/>
      <c r="AP310" s="155"/>
      <c r="AQ310" s="155"/>
      <c r="AR310" s="155"/>
      <c r="AS310" s="155"/>
    </row>
    <row r="311" spans="1:45" customFormat="1" ht="15" x14ac:dyDescent="0.25">
      <c r="A311" s="189">
        <v>890100275</v>
      </c>
      <c r="B311" s="192" t="s">
        <v>485</v>
      </c>
      <c r="C311" s="193">
        <v>44902</v>
      </c>
      <c r="D311" s="194">
        <v>44682</v>
      </c>
      <c r="E311" s="194">
        <v>44865</v>
      </c>
      <c r="F311" s="156">
        <v>745065</v>
      </c>
      <c r="G311" s="157">
        <v>0</v>
      </c>
      <c r="H311" s="157">
        <v>0</v>
      </c>
      <c r="I311" s="157">
        <v>0</v>
      </c>
      <c r="J311" s="158">
        <v>98100</v>
      </c>
      <c r="K311" s="158">
        <v>0</v>
      </c>
      <c r="L311" s="158">
        <v>0</v>
      </c>
      <c r="M311" s="158">
        <v>0</v>
      </c>
      <c r="N311" s="158">
        <v>0</v>
      </c>
      <c r="O311" s="158">
        <v>0</v>
      </c>
      <c r="P311" s="158">
        <v>0</v>
      </c>
      <c r="Q311" s="157">
        <v>0</v>
      </c>
      <c r="R311" s="158">
        <v>0</v>
      </c>
      <c r="S311" s="159">
        <v>178109</v>
      </c>
      <c r="T311" s="158">
        <v>221774</v>
      </c>
      <c r="U311" s="158">
        <v>0</v>
      </c>
      <c r="V311" s="158">
        <v>0</v>
      </c>
      <c r="W311" s="158">
        <v>247082</v>
      </c>
      <c r="X311" s="155">
        <f t="shared" si="15"/>
        <v>0</v>
      </c>
      <c r="Y311" s="158">
        <v>0</v>
      </c>
      <c r="Z311" s="158">
        <v>0</v>
      </c>
      <c r="AA311" s="155">
        <v>0</v>
      </c>
      <c r="AB311" s="155">
        <f t="shared" si="17"/>
        <v>745065</v>
      </c>
      <c r="AC311" s="167" t="s">
        <v>19</v>
      </c>
      <c r="AD311" s="162">
        <v>8093</v>
      </c>
      <c r="AE311" s="174" t="s">
        <v>124</v>
      </c>
      <c r="AF311" s="174">
        <v>2</v>
      </c>
      <c r="AG311" s="189" t="s">
        <v>71</v>
      </c>
      <c r="AH311" s="160"/>
      <c r="AI311" s="175">
        <f t="shared" si="16"/>
        <v>44992</v>
      </c>
      <c r="AJ311" s="174"/>
      <c r="AK311" s="174"/>
      <c r="AL311" s="155"/>
      <c r="AM311" s="155"/>
      <c r="AN311" s="155"/>
      <c r="AO311" s="155"/>
      <c r="AP311" s="155"/>
      <c r="AQ311" s="155"/>
      <c r="AR311" s="155"/>
      <c r="AS311" s="155"/>
    </row>
    <row r="312" spans="1:45" customFormat="1" ht="15" x14ac:dyDescent="0.25">
      <c r="A312" s="189">
        <v>830504400</v>
      </c>
      <c r="B312" s="192" t="s">
        <v>486</v>
      </c>
      <c r="C312" s="193">
        <v>44902</v>
      </c>
      <c r="D312" s="194">
        <v>44287</v>
      </c>
      <c r="E312" s="194">
        <v>44895</v>
      </c>
      <c r="F312" s="156">
        <v>369344092</v>
      </c>
      <c r="G312" s="157">
        <v>3962749</v>
      </c>
      <c r="H312" s="157">
        <v>0</v>
      </c>
      <c r="I312" s="157">
        <v>0</v>
      </c>
      <c r="J312" s="158">
        <v>5904648</v>
      </c>
      <c r="K312" s="158">
        <v>0</v>
      </c>
      <c r="L312" s="158">
        <v>0</v>
      </c>
      <c r="M312" s="158">
        <v>0</v>
      </c>
      <c r="N312" s="158">
        <v>0</v>
      </c>
      <c r="O312" s="158">
        <v>0</v>
      </c>
      <c r="P312" s="158">
        <v>0</v>
      </c>
      <c r="Q312" s="157">
        <v>2010800</v>
      </c>
      <c r="R312" s="158">
        <v>0</v>
      </c>
      <c r="S312" s="159">
        <v>1056755</v>
      </c>
      <c r="T312" s="158">
        <v>272337758</v>
      </c>
      <c r="U312" s="158">
        <v>0</v>
      </c>
      <c r="V312" s="158">
        <v>74883555</v>
      </c>
      <c r="W312" s="158">
        <v>9187827</v>
      </c>
      <c r="X312" s="155">
        <f t="shared" ref="X312:X375" si="18">+F312-SUM(G312:W312)</f>
        <v>0</v>
      </c>
      <c r="Y312" s="158">
        <v>0</v>
      </c>
      <c r="Z312" s="158">
        <v>0</v>
      </c>
      <c r="AA312" s="155">
        <v>0</v>
      </c>
      <c r="AB312" s="155">
        <f t="shared" si="17"/>
        <v>369344092</v>
      </c>
      <c r="AC312" s="167">
        <v>0</v>
      </c>
      <c r="AD312" s="162">
        <v>8087</v>
      </c>
      <c r="AE312" s="174" t="s">
        <v>124</v>
      </c>
      <c r="AF312" s="174">
        <v>2</v>
      </c>
      <c r="AG312" s="189" t="s">
        <v>71</v>
      </c>
      <c r="AH312" s="160"/>
      <c r="AI312" s="175">
        <f t="shared" si="16"/>
        <v>44992</v>
      </c>
      <c r="AJ312" s="174"/>
      <c r="AK312" s="174"/>
      <c r="AL312" s="155"/>
      <c r="AM312" s="155"/>
      <c r="AN312" s="155"/>
      <c r="AO312" s="155"/>
      <c r="AP312" s="155"/>
      <c r="AQ312" s="155"/>
      <c r="AR312" s="155"/>
      <c r="AS312" s="155"/>
    </row>
    <row r="313" spans="1:45" customFormat="1" ht="15" x14ac:dyDescent="0.25">
      <c r="A313" s="189">
        <v>830120825</v>
      </c>
      <c r="B313" s="192" t="s">
        <v>487</v>
      </c>
      <c r="C313" s="193">
        <v>44900</v>
      </c>
      <c r="D313" s="194">
        <v>44197</v>
      </c>
      <c r="E313" s="194">
        <v>44895</v>
      </c>
      <c r="F313" s="156">
        <v>913137021</v>
      </c>
      <c r="G313" s="157">
        <v>0</v>
      </c>
      <c r="H313" s="157">
        <v>0</v>
      </c>
      <c r="I313" s="157">
        <v>0</v>
      </c>
      <c r="J313" s="158">
        <v>342948982</v>
      </c>
      <c r="K313" s="158">
        <v>0</v>
      </c>
      <c r="L313" s="158">
        <v>0</v>
      </c>
      <c r="M313" s="158">
        <v>0</v>
      </c>
      <c r="N313" s="158">
        <v>0</v>
      </c>
      <c r="O313" s="158">
        <v>0</v>
      </c>
      <c r="P313" s="158">
        <v>0</v>
      </c>
      <c r="Q313" s="157">
        <v>1757431</v>
      </c>
      <c r="R313" s="158">
        <v>0</v>
      </c>
      <c r="S313" s="159">
        <v>16092260</v>
      </c>
      <c r="T313" s="158">
        <v>9877758</v>
      </c>
      <c r="U313" s="158">
        <v>79547325</v>
      </c>
      <c r="V313" s="158">
        <v>403975014</v>
      </c>
      <c r="W313" s="158">
        <v>58938251</v>
      </c>
      <c r="X313" s="155">
        <f t="shared" si="18"/>
        <v>0</v>
      </c>
      <c r="Y313" s="158">
        <v>0</v>
      </c>
      <c r="Z313" s="158">
        <v>0</v>
      </c>
      <c r="AA313" s="155">
        <v>0</v>
      </c>
      <c r="AB313" s="155">
        <f t="shared" si="17"/>
        <v>913137021</v>
      </c>
      <c r="AC313" s="167" t="s">
        <v>41</v>
      </c>
      <c r="AD313" s="162">
        <v>8046</v>
      </c>
      <c r="AE313" s="174" t="s">
        <v>124</v>
      </c>
      <c r="AF313" s="174">
        <v>2</v>
      </c>
      <c r="AG313" s="189" t="s">
        <v>71</v>
      </c>
      <c r="AH313" s="160"/>
      <c r="AI313" s="175">
        <f t="shared" si="16"/>
        <v>44990</v>
      </c>
      <c r="AJ313" s="174"/>
      <c r="AK313" s="174"/>
      <c r="AL313" s="155"/>
      <c r="AM313" s="155"/>
      <c r="AN313" s="155"/>
      <c r="AO313" s="155"/>
      <c r="AP313" s="155"/>
      <c r="AQ313" s="155"/>
      <c r="AR313" s="155"/>
      <c r="AS313" s="155"/>
    </row>
    <row r="314" spans="1:45" customFormat="1" ht="15" x14ac:dyDescent="0.25">
      <c r="A314" s="189">
        <v>800179870</v>
      </c>
      <c r="B314" s="192" t="s">
        <v>488</v>
      </c>
      <c r="C314" s="193">
        <v>44900</v>
      </c>
      <c r="D314" s="194">
        <v>42583</v>
      </c>
      <c r="E314" s="194">
        <v>44865</v>
      </c>
      <c r="F314" s="156">
        <v>254000754</v>
      </c>
      <c r="G314" s="157">
        <v>0</v>
      </c>
      <c r="H314" s="157">
        <v>0</v>
      </c>
      <c r="I314" s="157">
        <v>0</v>
      </c>
      <c r="J314" s="158">
        <v>5354074</v>
      </c>
      <c r="K314" s="158">
        <v>0</v>
      </c>
      <c r="L314" s="158">
        <v>0</v>
      </c>
      <c r="M314" s="158">
        <v>0</v>
      </c>
      <c r="N314" s="158">
        <v>80832</v>
      </c>
      <c r="O314" s="158">
        <v>0</v>
      </c>
      <c r="P314" s="158">
        <v>0</v>
      </c>
      <c r="Q314" s="157">
        <v>6986105</v>
      </c>
      <c r="R314" s="158">
        <v>0</v>
      </c>
      <c r="S314" s="159">
        <v>19986002</v>
      </c>
      <c r="T314" s="158">
        <v>58907395</v>
      </c>
      <c r="U314" s="158">
        <v>11539481</v>
      </c>
      <c r="V314" s="158">
        <v>112068460</v>
      </c>
      <c r="W314" s="158">
        <v>39078405</v>
      </c>
      <c r="X314" s="155">
        <f t="shared" si="18"/>
        <v>0</v>
      </c>
      <c r="Y314" s="158">
        <v>0</v>
      </c>
      <c r="Z314" s="158">
        <v>0</v>
      </c>
      <c r="AA314" s="155">
        <v>0</v>
      </c>
      <c r="AB314" s="155">
        <f t="shared" si="17"/>
        <v>254000754</v>
      </c>
      <c r="AC314" s="167" t="s">
        <v>56</v>
      </c>
      <c r="AD314" s="162">
        <v>8039</v>
      </c>
      <c r="AE314" s="174" t="s">
        <v>124</v>
      </c>
      <c r="AF314" s="174">
        <v>2</v>
      </c>
      <c r="AG314" s="189" t="s">
        <v>71</v>
      </c>
      <c r="AH314" s="160"/>
      <c r="AI314" s="175">
        <f t="shared" si="16"/>
        <v>44990</v>
      </c>
      <c r="AJ314" s="174"/>
      <c r="AK314" s="174"/>
      <c r="AL314" s="155"/>
      <c r="AM314" s="155"/>
      <c r="AN314" s="155"/>
      <c r="AO314" s="155"/>
      <c r="AP314" s="155"/>
      <c r="AQ314" s="155"/>
      <c r="AR314" s="155"/>
      <c r="AS314" s="155"/>
    </row>
    <row r="315" spans="1:45" customFormat="1" ht="15" x14ac:dyDescent="0.25">
      <c r="A315" s="189">
        <v>890304155</v>
      </c>
      <c r="B315" s="192" t="s">
        <v>489</v>
      </c>
      <c r="C315" s="193">
        <v>44900</v>
      </c>
      <c r="D315" s="194">
        <v>41183</v>
      </c>
      <c r="E315" s="194">
        <v>44865</v>
      </c>
      <c r="F315" s="156">
        <v>373445021</v>
      </c>
      <c r="G315" s="157">
        <v>0</v>
      </c>
      <c r="H315" s="157">
        <v>0</v>
      </c>
      <c r="I315" s="157">
        <v>0</v>
      </c>
      <c r="J315" s="158">
        <v>0</v>
      </c>
      <c r="K315" s="158">
        <v>0</v>
      </c>
      <c r="L315" s="158">
        <v>0</v>
      </c>
      <c r="M315" s="158">
        <v>48240</v>
      </c>
      <c r="N315" s="158">
        <v>0</v>
      </c>
      <c r="O315" s="158">
        <v>0</v>
      </c>
      <c r="P315" s="158">
        <v>0</v>
      </c>
      <c r="Q315" s="157">
        <v>216994</v>
      </c>
      <c r="R315" s="158">
        <v>0</v>
      </c>
      <c r="S315" s="159">
        <v>11005138</v>
      </c>
      <c r="T315" s="158">
        <v>444636</v>
      </c>
      <c r="U315" s="158">
        <v>0</v>
      </c>
      <c r="V315" s="158">
        <v>312215863</v>
      </c>
      <c r="W315" s="158">
        <v>49514150</v>
      </c>
      <c r="X315" s="155">
        <f t="shared" si="18"/>
        <v>0</v>
      </c>
      <c r="Y315" s="158">
        <v>0</v>
      </c>
      <c r="Z315" s="158">
        <v>0</v>
      </c>
      <c r="AA315" s="155">
        <v>0</v>
      </c>
      <c r="AB315" s="155">
        <f t="shared" si="17"/>
        <v>373445021</v>
      </c>
      <c r="AC315" s="167" t="s">
        <v>56</v>
      </c>
      <c r="AD315" s="162">
        <v>8036</v>
      </c>
      <c r="AE315" s="174" t="s">
        <v>124</v>
      </c>
      <c r="AF315" s="174">
        <v>2</v>
      </c>
      <c r="AG315" s="189" t="s">
        <v>71</v>
      </c>
      <c r="AH315" s="160"/>
      <c r="AI315" s="175">
        <f t="shared" si="16"/>
        <v>44990</v>
      </c>
      <c r="AJ315" s="174"/>
      <c r="AK315" s="174"/>
      <c r="AL315" s="155"/>
      <c r="AM315" s="155"/>
      <c r="AN315" s="155"/>
      <c r="AO315" s="155"/>
      <c r="AP315" s="155"/>
      <c r="AQ315" s="155"/>
      <c r="AR315" s="155"/>
      <c r="AS315" s="155"/>
    </row>
    <row r="316" spans="1:45" customFormat="1" ht="15" x14ac:dyDescent="0.25">
      <c r="A316" s="189">
        <v>800190884</v>
      </c>
      <c r="B316" s="192" t="s">
        <v>490</v>
      </c>
      <c r="C316" s="193">
        <v>44900</v>
      </c>
      <c r="D316" s="194">
        <v>44044</v>
      </c>
      <c r="E316" s="194">
        <v>44865</v>
      </c>
      <c r="F316" s="156">
        <v>25964793</v>
      </c>
      <c r="G316" s="157">
        <v>0</v>
      </c>
      <c r="H316" s="157">
        <v>0</v>
      </c>
      <c r="I316" s="157">
        <v>0</v>
      </c>
      <c r="J316" s="158">
        <v>138341</v>
      </c>
      <c r="K316" s="158">
        <v>0</v>
      </c>
      <c r="L316" s="158">
        <v>2727609</v>
      </c>
      <c r="M316" s="158">
        <v>4871</v>
      </c>
      <c r="N316" s="158">
        <v>0</v>
      </c>
      <c r="O316" s="158">
        <v>0</v>
      </c>
      <c r="P316" s="158">
        <v>0</v>
      </c>
      <c r="Q316" s="157">
        <v>0</v>
      </c>
      <c r="R316" s="158">
        <v>0</v>
      </c>
      <c r="S316" s="159">
        <v>12943958</v>
      </c>
      <c r="T316" s="158">
        <v>1074465</v>
      </c>
      <c r="U316" s="158">
        <v>0</v>
      </c>
      <c r="V316" s="158">
        <v>0</v>
      </c>
      <c r="W316" s="158">
        <v>9075549</v>
      </c>
      <c r="X316" s="155">
        <f t="shared" si="18"/>
        <v>0</v>
      </c>
      <c r="Y316" s="158">
        <v>0</v>
      </c>
      <c r="Z316" s="158">
        <v>0</v>
      </c>
      <c r="AA316" s="155">
        <v>0</v>
      </c>
      <c r="AB316" s="155">
        <f t="shared" si="17"/>
        <v>25964793</v>
      </c>
      <c r="AC316" s="167" t="s">
        <v>19</v>
      </c>
      <c r="AD316" s="162">
        <v>8035</v>
      </c>
      <c r="AE316" s="174" t="s">
        <v>124</v>
      </c>
      <c r="AF316" s="174">
        <v>2</v>
      </c>
      <c r="AG316" s="189" t="s">
        <v>71</v>
      </c>
      <c r="AH316" s="160"/>
      <c r="AI316" s="175">
        <f t="shared" si="16"/>
        <v>44990</v>
      </c>
      <c r="AJ316" s="174"/>
      <c r="AK316" s="174"/>
      <c r="AL316" s="155"/>
      <c r="AM316" s="155"/>
      <c r="AN316" s="155"/>
      <c r="AO316" s="155"/>
      <c r="AP316" s="155"/>
      <c r="AQ316" s="155"/>
      <c r="AR316" s="155"/>
      <c r="AS316" s="155"/>
    </row>
    <row r="317" spans="1:45" customFormat="1" ht="15" x14ac:dyDescent="0.25">
      <c r="A317" s="189">
        <v>809003590</v>
      </c>
      <c r="B317" s="192" t="s">
        <v>173</v>
      </c>
      <c r="C317" s="193">
        <v>44900</v>
      </c>
      <c r="D317" s="194">
        <v>44228</v>
      </c>
      <c r="E317" s="194">
        <v>44865</v>
      </c>
      <c r="F317" s="156">
        <v>337579097</v>
      </c>
      <c r="G317" s="157">
        <v>328090</v>
      </c>
      <c r="H317" s="157">
        <v>0</v>
      </c>
      <c r="I317" s="157">
        <v>0</v>
      </c>
      <c r="J317" s="158">
        <v>114946842</v>
      </c>
      <c r="K317" s="158">
        <v>0</v>
      </c>
      <c r="L317" s="158">
        <v>0</v>
      </c>
      <c r="M317" s="158">
        <v>301705</v>
      </c>
      <c r="N317" s="158">
        <v>1134000</v>
      </c>
      <c r="O317" s="158">
        <v>0</v>
      </c>
      <c r="P317" s="158">
        <v>0</v>
      </c>
      <c r="Q317" s="157">
        <v>33052272</v>
      </c>
      <c r="R317" s="158">
        <v>0</v>
      </c>
      <c r="S317" s="159">
        <v>27056140</v>
      </c>
      <c r="T317" s="158">
        <v>107415877</v>
      </c>
      <c r="U317" s="158">
        <v>32505828</v>
      </c>
      <c r="V317" s="158">
        <v>977465</v>
      </c>
      <c r="W317" s="158">
        <v>19860878</v>
      </c>
      <c r="X317" s="155">
        <f t="shared" si="18"/>
        <v>0</v>
      </c>
      <c r="Y317" s="158">
        <v>0</v>
      </c>
      <c r="Z317" s="158">
        <v>0</v>
      </c>
      <c r="AA317" s="155">
        <v>0</v>
      </c>
      <c r="AB317" s="155">
        <f t="shared" si="17"/>
        <v>337579097</v>
      </c>
      <c r="AC317" s="167" t="s">
        <v>56</v>
      </c>
      <c r="AD317" s="162">
        <v>8033</v>
      </c>
      <c r="AE317" s="174" t="s">
        <v>124</v>
      </c>
      <c r="AF317" s="174">
        <v>2</v>
      </c>
      <c r="AG317" s="189" t="s">
        <v>71</v>
      </c>
      <c r="AH317" s="160"/>
      <c r="AI317" s="175">
        <f t="shared" si="16"/>
        <v>44990</v>
      </c>
      <c r="AJ317" s="174"/>
      <c r="AK317" s="174"/>
      <c r="AL317" s="155"/>
      <c r="AM317" s="155"/>
      <c r="AN317" s="155"/>
      <c r="AO317" s="155"/>
      <c r="AP317" s="155"/>
      <c r="AQ317" s="155"/>
      <c r="AR317" s="155"/>
      <c r="AS317" s="155"/>
    </row>
    <row r="318" spans="1:45" customFormat="1" ht="15" x14ac:dyDescent="0.25">
      <c r="A318" s="189">
        <v>800033723</v>
      </c>
      <c r="B318" s="192" t="s">
        <v>491</v>
      </c>
      <c r="C318" s="193">
        <v>44900</v>
      </c>
      <c r="D318" s="194">
        <v>43525</v>
      </c>
      <c r="E318" s="194">
        <v>44865</v>
      </c>
      <c r="F318" s="156">
        <v>386494258</v>
      </c>
      <c r="G318" s="157">
        <v>63054</v>
      </c>
      <c r="H318" s="157">
        <v>0</v>
      </c>
      <c r="I318" s="157">
        <v>0</v>
      </c>
      <c r="J318" s="158">
        <v>51158502</v>
      </c>
      <c r="K318" s="158">
        <v>0</v>
      </c>
      <c r="L318" s="158">
        <v>0</v>
      </c>
      <c r="M318" s="158">
        <v>0</v>
      </c>
      <c r="N318" s="158">
        <v>59694963</v>
      </c>
      <c r="O318" s="158">
        <v>0</v>
      </c>
      <c r="P318" s="158">
        <v>0</v>
      </c>
      <c r="Q318" s="157">
        <v>6989988</v>
      </c>
      <c r="R318" s="158">
        <v>0</v>
      </c>
      <c r="S318" s="159">
        <v>2692086</v>
      </c>
      <c r="T318" s="158">
        <v>176185321</v>
      </c>
      <c r="U318" s="158">
        <v>6266870</v>
      </c>
      <c r="V318" s="158">
        <v>24497528</v>
      </c>
      <c r="W318" s="158">
        <v>58945946</v>
      </c>
      <c r="X318" s="155">
        <f t="shared" si="18"/>
        <v>0</v>
      </c>
      <c r="Y318" s="158">
        <v>0</v>
      </c>
      <c r="Z318" s="158">
        <v>0</v>
      </c>
      <c r="AA318" s="155">
        <v>0</v>
      </c>
      <c r="AB318" s="155">
        <f t="shared" si="17"/>
        <v>386494258</v>
      </c>
      <c r="AC318" s="167" t="s">
        <v>41</v>
      </c>
      <c r="AD318" s="162">
        <v>8031</v>
      </c>
      <c r="AE318" s="174" t="s">
        <v>124</v>
      </c>
      <c r="AF318" s="174">
        <v>2</v>
      </c>
      <c r="AG318" s="189" t="s">
        <v>71</v>
      </c>
      <c r="AH318" s="160"/>
      <c r="AI318" s="175">
        <f t="shared" si="16"/>
        <v>44990</v>
      </c>
      <c r="AJ318" s="174"/>
      <c r="AK318" s="174"/>
      <c r="AL318" s="155"/>
      <c r="AM318" s="155"/>
      <c r="AN318" s="155"/>
      <c r="AO318" s="155"/>
      <c r="AP318" s="155"/>
      <c r="AQ318" s="155"/>
      <c r="AR318" s="155"/>
      <c r="AS318" s="155"/>
    </row>
    <row r="319" spans="1:45" customFormat="1" ht="15" x14ac:dyDescent="0.25">
      <c r="A319" s="189">
        <v>900002780</v>
      </c>
      <c r="B319" s="192" t="s">
        <v>492</v>
      </c>
      <c r="C319" s="193">
        <v>44900</v>
      </c>
      <c r="D319" s="194">
        <v>44287</v>
      </c>
      <c r="E319" s="194">
        <v>44895</v>
      </c>
      <c r="F319" s="156">
        <v>453228151</v>
      </c>
      <c r="G319" s="157">
        <v>0</v>
      </c>
      <c r="H319" s="157">
        <v>0</v>
      </c>
      <c r="I319" s="157">
        <v>0</v>
      </c>
      <c r="J319" s="158">
        <v>34608809</v>
      </c>
      <c r="K319" s="158">
        <v>0</v>
      </c>
      <c r="L319" s="158">
        <v>0</v>
      </c>
      <c r="M319" s="158">
        <v>0</v>
      </c>
      <c r="N319" s="158">
        <v>80832</v>
      </c>
      <c r="O319" s="158">
        <v>0</v>
      </c>
      <c r="P319" s="158">
        <v>0</v>
      </c>
      <c r="Q319" s="157">
        <v>153194352</v>
      </c>
      <c r="R319" s="158">
        <v>0</v>
      </c>
      <c r="S319" s="159">
        <v>12124493</v>
      </c>
      <c r="T319" s="158">
        <v>204765874</v>
      </c>
      <c r="U319" s="158">
        <v>0</v>
      </c>
      <c r="V319" s="158">
        <v>0</v>
      </c>
      <c r="W319" s="158">
        <v>48453791</v>
      </c>
      <c r="X319" s="155">
        <f t="shared" si="18"/>
        <v>0</v>
      </c>
      <c r="Y319" s="158">
        <v>0</v>
      </c>
      <c r="Z319" s="158">
        <v>0</v>
      </c>
      <c r="AA319" s="155">
        <v>0</v>
      </c>
      <c r="AB319" s="155">
        <f t="shared" si="17"/>
        <v>453228151</v>
      </c>
      <c r="AC319" s="167" t="s">
        <v>19</v>
      </c>
      <c r="AD319" s="162">
        <v>8028</v>
      </c>
      <c r="AE319" s="174" t="s">
        <v>124</v>
      </c>
      <c r="AF319" s="174">
        <v>2</v>
      </c>
      <c r="AG319" s="189" t="s">
        <v>71</v>
      </c>
      <c r="AH319" s="160"/>
      <c r="AI319" s="175">
        <f t="shared" si="16"/>
        <v>44990</v>
      </c>
      <c r="AJ319" s="174"/>
      <c r="AK319" s="174"/>
      <c r="AL319" s="155"/>
      <c r="AM319" s="155"/>
      <c r="AN319" s="155"/>
      <c r="AO319" s="155"/>
      <c r="AP319" s="155"/>
      <c r="AQ319" s="155"/>
      <c r="AR319" s="155"/>
      <c r="AS319" s="155"/>
    </row>
    <row r="320" spans="1:45" customFormat="1" ht="15" x14ac:dyDescent="0.25">
      <c r="A320" s="189">
        <v>891180039</v>
      </c>
      <c r="B320" s="192" t="s">
        <v>493</v>
      </c>
      <c r="C320" s="193">
        <v>44900</v>
      </c>
      <c r="D320" s="194">
        <v>43739</v>
      </c>
      <c r="E320" s="194">
        <v>44865</v>
      </c>
      <c r="F320" s="156">
        <v>23793440</v>
      </c>
      <c r="G320" s="157">
        <v>0</v>
      </c>
      <c r="H320" s="157">
        <v>0</v>
      </c>
      <c r="I320" s="157">
        <v>0</v>
      </c>
      <c r="J320" s="158">
        <v>2306465</v>
      </c>
      <c r="K320" s="158">
        <v>0</v>
      </c>
      <c r="L320" s="158">
        <v>0</v>
      </c>
      <c r="M320" s="158">
        <v>2520</v>
      </c>
      <c r="N320" s="158">
        <v>957127</v>
      </c>
      <c r="O320" s="158">
        <v>0</v>
      </c>
      <c r="P320" s="158">
        <v>0</v>
      </c>
      <c r="Q320" s="157">
        <v>2627218</v>
      </c>
      <c r="R320" s="158">
        <v>0</v>
      </c>
      <c r="S320" s="159">
        <v>640950</v>
      </c>
      <c r="T320" s="158">
        <v>6783662</v>
      </c>
      <c r="U320" s="158">
        <v>1349201</v>
      </c>
      <c r="V320" s="158">
        <v>1923494</v>
      </c>
      <c r="W320" s="158">
        <v>7202803</v>
      </c>
      <c r="X320" s="155">
        <f t="shared" si="18"/>
        <v>0</v>
      </c>
      <c r="Y320" s="158">
        <v>0</v>
      </c>
      <c r="Z320" s="158">
        <v>0</v>
      </c>
      <c r="AA320" s="155">
        <v>0</v>
      </c>
      <c r="AB320" s="155">
        <f t="shared" si="17"/>
        <v>23793440</v>
      </c>
      <c r="AC320" s="167" t="s">
        <v>56</v>
      </c>
      <c r="AD320" s="162">
        <v>8024</v>
      </c>
      <c r="AE320" s="174" t="s">
        <v>124</v>
      </c>
      <c r="AF320" s="174">
        <v>2</v>
      </c>
      <c r="AG320" s="189" t="s">
        <v>71</v>
      </c>
      <c r="AH320" s="160"/>
      <c r="AI320" s="175">
        <f t="shared" si="16"/>
        <v>44990</v>
      </c>
      <c r="AJ320" s="174"/>
      <c r="AK320" s="174"/>
      <c r="AL320" s="155"/>
      <c r="AM320" s="155"/>
      <c r="AN320" s="155"/>
      <c r="AO320" s="155"/>
      <c r="AP320" s="155"/>
      <c r="AQ320" s="155"/>
      <c r="AR320" s="155"/>
      <c r="AS320" s="155"/>
    </row>
    <row r="321" spans="1:45" customFormat="1" ht="15" x14ac:dyDescent="0.25">
      <c r="A321" s="189">
        <v>900038926</v>
      </c>
      <c r="B321" s="192" t="s">
        <v>494</v>
      </c>
      <c r="C321" s="193">
        <v>44897</v>
      </c>
      <c r="D321" s="194">
        <v>43647</v>
      </c>
      <c r="E321" s="194">
        <v>44865</v>
      </c>
      <c r="F321" s="156">
        <v>38104487</v>
      </c>
      <c r="G321" s="157">
        <v>2742</v>
      </c>
      <c r="H321" s="157">
        <v>0</v>
      </c>
      <c r="I321" s="157">
        <v>0</v>
      </c>
      <c r="J321" s="158">
        <v>6707985</v>
      </c>
      <c r="K321" s="158">
        <v>0</v>
      </c>
      <c r="L321" s="158">
        <v>0</v>
      </c>
      <c r="M321" s="158">
        <v>0</v>
      </c>
      <c r="N321" s="158">
        <v>0</v>
      </c>
      <c r="O321" s="158">
        <v>0</v>
      </c>
      <c r="P321" s="158">
        <v>0</v>
      </c>
      <c r="Q321" s="157">
        <v>2477011</v>
      </c>
      <c r="R321" s="158">
        <v>0</v>
      </c>
      <c r="S321" s="159">
        <v>17119848</v>
      </c>
      <c r="T321" s="158">
        <v>4121124</v>
      </c>
      <c r="U321" s="158">
        <v>0</v>
      </c>
      <c r="V321" s="158">
        <v>6429572</v>
      </c>
      <c r="W321" s="158">
        <v>1246205</v>
      </c>
      <c r="X321" s="155">
        <f t="shared" si="18"/>
        <v>0</v>
      </c>
      <c r="Y321" s="158">
        <v>0</v>
      </c>
      <c r="Z321" s="158">
        <v>0</v>
      </c>
      <c r="AA321" s="155">
        <v>0</v>
      </c>
      <c r="AB321" s="155">
        <f t="shared" si="17"/>
        <v>38104487</v>
      </c>
      <c r="AC321" s="167" t="s">
        <v>19</v>
      </c>
      <c r="AD321" s="162">
        <v>7991</v>
      </c>
      <c r="AE321" s="174" t="s">
        <v>124</v>
      </c>
      <c r="AF321" s="174">
        <v>2</v>
      </c>
      <c r="AG321" s="189" t="s">
        <v>71</v>
      </c>
      <c r="AH321" s="160"/>
      <c r="AI321" s="175">
        <f t="shared" si="16"/>
        <v>44987</v>
      </c>
      <c r="AJ321" s="174"/>
      <c r="AK321" s="174"/>
      <c r="AL321" s="155"/>
      <c r="AM321" s="155"/>
      <c r="AN321" s="155"/>
      <c r="AO321" s="155"/>
      <c r="AP321" s="155"/>
      <c r="AQ321" s="155"/>
      <c r="AR321" s="155"/>
      <c r="AS321" s="155"/>
    </row>
    <row r="322" spans="1:45" customFormat="1" ht="15" x14ac:dyDescent="0.25">
      <c r="A322" s="189">
        <v>800166905</v>
      </c>
      <c r="B322" s="192" t="s">
        <v>495</v>
      </c>
      <c r="C322" s="193">
        <v>44897</v>
      </c>
      <c r="D322" s="194">
        <v>44105</v>
      </c>
      <c r="E322" s="194">
        <v>44865</v>
      </c>
      <c r="F322" s="156">
        <v>3990126</v>
      </c>
      <c r="G322" s="157">
        <v>0</v>
      </c>
      <c r="H322" s="157">
        <v>0</v>
      </c>
      <c r="I322" s="157">
        <v>0</v>
      </c>
      <c r="J322" s="158">
        <v>0</v>
      </c>
      <c r="K322" s="158">
        <v>0</v>
      </c>
      <c r="L322" s="158">
        <v>0</v>
      </c>
      <c r="M322" s="158">
        <v>0</v>
      </c>
      <c r="N322" s="158">
        <v>0</v>
      </c>
      <c r="O322" s="158">
        <v>0</v>
      </c>
      <c r="P322" s="158">
        <v>0</v>
      </c>
      <c r="Q322" s="157">
        <v>0</v>
      </c>
      <c r="R322" s="158">
        <v>0</v>
      </c>
      <c r="S322" s="159">
        <v>0</v>
      </c>
      <c r="T322" s="158">
        <v>3990126</v>
      </c>
      <c r="U322" s="158">
        <v>0</v>
      </c>
      <c r="V322" s="158">
        <v>0</v>
      </c>
      <c r="W322" s="158">
        <v>0</v>
      </c>
      <c r="X322" s="155">
        <f t="shared" si="18"/>
        <v>0</v>
      </c>
      <c r="Y322" s="158">
        <v>0</v>
      </c>
      <c r="Z322" s="158">
        <v>0</v>
      </c>
      <c r="AA322" s="155">
        <v>0</v>
      </c>
      <c r="AB322" s="155">
        <f t="shared" si="17"/>
        <v>3990126</v>
      </c>
      <c r="AC322" s="167" t="s">
        <v>19</v>
      </c>
      <c r="AD322" s="162">
        <v>7990</v>
      </c>
      <c r="AE322" s="174" t="s">
        <v>124</v>
      </c>
      <c r="AF322" s="174">
        <v>2</v>
      </c>
      <c r="AG322" s="189" t="s">
        <v>71</v>
      </c>
      <c r="AH322" s="160"/>
      <c r="AI322" s="175">
        <f t="shared" si="16"/>
        <v>44987</v>
      </c>
      <c r="AJ322" s="174"/>
      <c r="AK322" s="174"/>
      <c r="AL322" s="155"/>
      <c r="AM322" s="155"/>
      <c r="AN322" s="155"/>
      <c r="AO322" s="155"/>
      <c r="AP322" s="155"/>
      <c r="AQ322" s="155"/>
      <c r="AR322" s="155"/>
      <c r="AS322" s="155"/>
    </row>
    <row r="323" spans="1:45" customFormat="1" ht="15" x14ac:dyDescent="0.25">
      <c r="A323" s="189">
        <v>830091676</v>
      </c>
      <c r="B323" s="192" t="s">
        <v>496</v>
      </c>
      <c r="C323" s="193">
        <v>44897</v>
      </c>
      <c r="D323" s="194">
        <v>43862</v>
      </c>
      <c r="E323" s="194">
        <v>44865</v>
      </c>
      <c r="F323" s="156">
        <v>127244004</v>
      </c>
      <c r="G323" s="157">
        <v>85278</v>
      </c>
      <c r="H323" s="157">
        <v>0</v>
      </c>
      <c r="I323" s="157">
        <v>0</v>
      </c>
      <c r="J323" s="158">
        <v>63663525</v>
      </c>
      <c r="K323" s="158">
        <v>0</v>
      </c>
      <c r="L323" s="158">
        <v>0</v>
      </c>
      <c r="M323" s="158">
        <v>284948</v>
      </c>
      <c r="N323" s="158">
        <v>0</v>
      </c>
      <c r="O323" s="158">
        <v>0</v>
      </c>
      <c r="P323" s="158">
        <v>0</v>
      </c>
      <c r="Q323" s="157">
        <v>22889014</v>
      </c>
      <c r="R323" s="158">
        <v>0</v>
      </c>
      <c r="S323" s="159">
        <v>2767000</v>
      </c>
      <c r="T323" s="158">
        <v>15014797</v>
      </c>
      <c r="U323" s="158">
        <v>0</v>
      </c>
      <c r="V323" s="158">
        <v>0</v>
      </c>
      <c r="W323" s="158">
        <v>22539442</v>
      </c>
      <c r="X323" s="155">
        <f t="shared" si="18"/>
        <v>0</v>
      </c>
      <c r="Y323" s="158">
        <v>0</v>
      </c>
      <c r="Z323" s="158">
        <v>0</v>
      </c>
      <c r="AA323" s="155">
        <v>0</v>
      </c>
      <c r="AB323" s="155">
        <f t="shared" si="17"/>
        <v>127244004</v>
      </c>
      <c r="AC323" s="167" t="s">
        <v>19</v>
      </c>
      <c r="AD323" s="162">
        <v>7988</v>
      </c>
      <c r="AE323" s="174" t="s">
        <v>124</v>
      </c>
      <c r="AF323" s="174">
        <v>2</v>
      </c>
      <c r="AG323" s="189" t="s">
        <v>71</v>
      </c>
      <c r="AH323" s="160"/>
      <c r="AI323" s="175">
        <f t="shared" si="16"/>
        <v>44987</v>
      </c>
      <c r="AJ323" s="174"/>
      <c r="AK323" s="174"/>
      <c r="AL323" s="155"/>
      <c r="AM323" s="155"/>
      <c r="AN323" s="155"/>
      <c r="AO323" s="155"/>
      <c r="AP323" s="155"/>
      <c r="AQ323" s="155"/>
      <c r="AR323" s="155"/>
      <c r="AS323" s="155"/>
    </row>
    <row r="324" spans="1:45" customFormat="1" ht="15" x14ac:dyDescent="0.25">
      <c r="A324" s="189">
        <v>830003807</v>
      </c>
      <c r="B324" s="192" t="s">
        <v>497</v>
      </c>
      <c r="C324" s="193">
        <v>44897</v>
      </c>
      <c r="D324" s="194">
        <v>44136</v>
      </c>
      <c r="E324" s="194">
        <v>44865</v>
      </c>
      <c r="F324" s="156">
        <v>146810077</v>
      </c>
      <c r="G324" s="157">
        <v>7061215</v>
      </c>
      <c r="H324" s="157">
        <v>0</v>
      </c>
      <c r="I324" s="157">
        <v>0</v>
      </c>
      <c r="J324" s="158">
        <v>50873060</v>
      </c>
      <c r="K324" s="158">
        <v>0</v>
      </c>
      <c r="L324" s="158">
        <v>0</v>
      </c>
      <c r="M324" s="158">
        <v>362600</v>
      </c>
      <c r="N324" s="158">
        <v>0</v>
      </c>
      <c r="O324" s="158">
        <v>0</v>
      </c>
      <c r="P324" s="158">
        <v>5528892</v>
      </c>
      <c r="Q324" s="157">
        <v>25266776</v>
      </c>
      <c r="R324" s="158">
        <v>1658501</v>
      </c>
      <c r="S324" s="159">
        <v>675400</v>
      </c>
      <c r="T324" s="158">
        <v>0</v>
      </c>
      <c r="U324" s="158">
        <v>0</v>
      </c>
      <c r="V324" s="158">
        <v>0</v>
      </c>
      <c r="W324" s="158">
        <v>55383633</v>
      </c>
      <c r="X324" s="155">
        <f t="shared" si="18"/>
        <v>0</v>
      </c>
      <c r="Y324" s="158">
        <v>0</v>
      </c>
      <c r="Z324" s="158">
        <v>0</v>
      </c>
      <c r="AA324" s="155">
        <v>0</v>
      </c>
      <c r="AB324" s="155">
        <f t="shared" si="17"/>
        <v>146810077</v>
      </c>
      <c r="AC324" s="167" t="s">
        <v>19</v>
      </c>
      <c r="AD324" s="162">
        <v>7987</v>
      </c>
      <c r="AE324" s="174" t="s">
        <v>124</v>
      </c>
      <c r="AF324" s="174">
        <v>2</v>
      </c>
      <c r="AG324" s="189" t="s">
        <v>71</v>
      </c>
      <c r="AH324" s="160"/>
      <c r="AI324" s="175">
        <f t="shared" si="16"/>
        <v>44987</v>
      </c>
      <c r="AJ324" s="174"/>
      <c r="AK324" s="174"/>
      <c r="AL324" s="155"/>
      <c r="AM324" s="155"/>
      <c r="AN324" s="155"/>
      <c r="AO324" s="155"/>
      <c r="AP324" s="155"/>
      <c r="AQ324" s="155"/>
      <c r="AR324" s="155"/>
      <c r="AS324" s="155"/>
    </row>
    <row r="325" spans="1:45" customFormat="1" ht="15" x14ac:dyDescent="0.25">
      <c r="A325" s="189">
        <v>900196366</v>
      </c>
      <c r="B325" s="192" t="s">
        <v>498</v>
      </c>
      <c r="C325" s="193">
        <v>44897</v>
      </c>
      <c r="D325" s="194">
        <v>43800</v>
      </c>
      <c r="E325" s="194">
        <v>44865</v>
      </c>
      <c r="F325" s="156">
        <v>28682667</v>
      </c>
      <c r="G325" s="157">
        <v>0</v>
      </c>
      <c r="H325" s="157">
        <v>0</v>
      </c>
      <c r="I325" s="157">
        <v>0</v>
      </c>
      <c r="J325" s="158">
        <v>2291991</v>
      </c>
      <c r="K325" s="158">
        <v>0</v>
      </c>
      <c r="L325" s="158">
        <v>0</v>
      </c>
      <c r="M325" s="158">
        <v>0</v>
      </c>
      <c r="N325" s="158">
        <v>0</v>
      </c>
      <c r="O325" s="158">
        <v>0</v>
      </c>
      <c r="P325" s="158">
        <v>0</v>
      </c>
      <c r="Q325" s="157">
        <v>0</v>
      </c>
      <c r="R325" s="158">
        <v>0</v>
      </c>
      <c r="S325" s="159">
        <v>230898</v>
      </c>
      <c r="T325" s="158">
        <v>13753075</v>
      </c>
      <c r="U325" s="158">
        <v>2979125</v>
      </c>
      <c r="V325" s="158">
        <v>72600</v>
      </c>
      <c r="W325" s="158">
        <v>9354978</v>
      </c>
      <c r="X325" s="155">
        <f t="shared" si="18"/>
        <v>0</v>
      </c>
      <c r="Y325" s="158">
        <v>0</v>
      </c>
      <c r="Z325" s="158">
        <v>0</v>
      </c>
      <c r="AA325" s="155">
        <v>0</v>
      </c>
      <c r="AB325" s="155">
        <f t="shared" si="17"/>
        <v>28682667</v>
      </c>
      <c r="AC325" s="167" t="s">
        <v>56</v>
      </c>
      <c r="AD325" s="162">
        <v>7985</v>
      </c>
      <c r="AE325" s="174" t="s">
        <v>124</v>
      </c>
      <c r="AF325" s="174">
        <v>2</v>
      </c>
      <c r="AG325" s="189" t="s">
        <v>71</v>
      </c>
      <c r="AH325" s="160"/>
      <c r="AI325" s="175">
        <f t="shared" si="16"/>
        <v>44987</v>
      </c>
      <c r="AJ325" s="174"/>
      <c r="AK325" s="174"/>
      <c r="AL325" s="155"/>
      <c r="AM325" s="155"/>
      <c r="AN325" s="155"/>
      <c r="AO325" s="155"/>
      <c r="AP325" s="155"/>
      <c r="AQ325" s="155"/>
      <c r="AR325" s="155"/>
      <c r="AS325" s="155"/>
    </row>
    <row r="326" spans="1:45" customFormat="1" ht="15" x14ac:dyDescent="0.25">
      <c r="A326" s="189">
        <v>901221353</v>
      </c>
      <c r="B326" s="192" t="s">
        <v>499</v>
      </c>
      <c r="C326" s="193">
        <v>44897</v>
      </c>
      <c r="D326" s="194">
        <v>44835</v>
      </c>
      <c r="E326" s="194">
        <v>44865</v>
      </c>
      <c r="F326" s="156">
        <v>118732687</v>
      </c>
      <c r="G326" s="157">
        <v>0</v>
      </c>
      <c r="H326" s="157">
        <v>0</v>
      </c>
      <c r="I326" s="157">
        <v>0</v>
      </c>
      <c r="J326" s="158">
        <v>0</v>
      </c>
      <c r="K326" s="158">
        <v>0</v>
      </c>
      <c r="L326" s="158">
        <v>0</v>
      </c>
      <c r="M326" s="158">
        <v>0</v>
      </c>
      <c r="N326" s="158">
        <v>0</v>
      </c>
      <c r="O326" s="158">
        <v>0</v>
      </c>
      <c r="P326" s="158">
        <v>0</v>
      </c>
      <c r="Q326" s="157">
        <v>80558948</v>
      </c>
      <c r="R326" s="158">
        <v>0</v>
      </c>
      <c r="S326" s="159">
        <v>0</v>
      </c>
      <c r="T326" s="158">
        <v>0</v>
      </c>
      <c r="U326" s="158">
        <v>0</v>
      </c>
      <c r="V326" s="158">
        <v>38173739</v>
      </c>
      <c r="W326" s="158">
        <v>0</v>
      </c>
      <c r="X326" s="155">
        <f t="shared" si="18"/>
        <v>0</v>
      </c>
      <c r="Y326" s="158">
        <v>0</v>
      </c>
      <c r="Z326" s="158">
        <v>0</v>
      </c>
      <c r="AA326" s="155">
        <v>0</v>
      </c>
      <c r="AB326" s="155">
        <f t="shared" si="17"/>
        <v>118732687</v>
      </c>
      <c r="AC326" s="167" t="s">
        <v>19</v>
      </c>
      <c r="AD326" s="162">
        <v>7979</v>
      </c>
      <c r="AE326" s="174" t="s">
        <v>124</v>
      </c>
      <c r="AF326" s="174">
        <v>2</v>
      </c>
      <c r="AG326" s="189" t="s">
        <v>71</v>
      </c>
      <c r="AH326" s="160"/>
      <c r="AI326" s="175">
        <f t="shared" si="16"/>
        <v>44987</v>
      </c>
      <c r="AJ326" s="174"/>
      <c r="AK326" s="174"/>
      <c r="AL326" s="155"/>
      <c r="AM326" s="155"/>
      <c r="AN326" s="155"/>
      <c r="AO326" s="155"/>
      <c r="AP326" s="155"/>
      <c r="AQ326" s="155"/>
      <c r="AR326" s="155"/>
      <c r="AS326" s="155"/>
    </row>
    <row r="327" spans="1:45" customFormat="1" ht="15" x14ac:dyDescent="0.25">
      <c r="A327" s="189">
        <v>802003414</v>
      </c>
      <c r="B327" s="192" t="s">
        <v>500</v>
      </c>
      <c r="C327" s="193">
        <v>44896</v>
      </c>
      <c r="D327" s="194">
        <v>42370</v>
      </c>
      <c r="E327" s="194">
        <v>44926</v>
      </c>
      <c r="F327" s="156">
        <v>240000277</v>
      </c>
      <c r="G327" s="157">
        <v>0</v>
      </c>
      <c r="H327" s="157">
        <v>0</v>
      </c>
      <c r="I327" s="157">
        <v>0</v>
      </c>
      <c r="J327" s="158">
        <v>9256847</v>
      </c>
      <c r="K327" s="158">
        <v>0</v>
      </c>
      <c r="L327" s="158">
        <v>0</v>
      </c>
      <c r="M327" s="158">
        <v>0</v>
      </c>
      <c r="N327" s="158">
        <v>1783966</v>
      </c>
      <c r="O327" s="158">
        <v>0</v>
      </c>
      <c r="P327" s="158">
        <v>0</v>
      </c>
      <c r="Q327" s="157">
        <v>697750</v>
      </c>
      <c r="R327" s="158">
        <v>0</v>
      </c>
      <c r="S327" s="159">
        <v>96433704</v>
      </c>
      <c r="T327" s="158">
        <v>9809966</v>
      </c>
      <c r="U327" s="158">
        <v>0</v>
      </c>
      <c r="V327" s="158">
        <v>15988057</v>
      </c>
      <c r="W327" s="158">
        <v>106029987</v>
      </c>
      <c r="X327" s="155">
        <f t="shared" si="18"/>
        <v>0</v>
      </c>
      <c r="Y327" s="158">
        <v>0</v>
      </c>
      <c r="Z327" s="158">
        <v>0</v>
      </c>
      <c r="AA327" s="155">
        <v>0</v>
      </c>
      <c r="AB327" s="155">
        <f t="shared" si="17"/>
        <v>240000277</v>
      </c>
      <c r="AC327" s="167" t="s">
        <v>41</v>
      </c>
      <c r="AD327" s="162">
        <v>7967</v>
      </c>
      <c r="AE327" s="174" t="s">
        <v>124</v>
      </c>
      <c r="AF327" s="174">
        <v>2</v>
      </c>
      <c r="AG327" s="189" t="s">
        <v>71</v>
      </c>
      <c r="AH327" s="160"/>
      <c r="AI327" s="175">
        <f t="shared" si="16"/>
        <v>44986</v>
      </c>
      <c r="AJ327" s="174"/>
      <c r="AK327" s="174"/>
      <c r="AL327" s="155"/>
      <c r="AM327" s="155"/>
      <c r="AN327" s="155"/>
      <c r="AO327" s="155"/>
      <c r="AP327" s="155"/>
      <c r="AQ327" s="155"/>
      <c r="AR327" s="155"/>
      <c r="AS327" s="155"/>
    </row>
    <row r="328" spans="1:45" customFormat="1" ht="15" x14ac:dyDescent="0.25">
      <c r="A328" s="189">
        <v>891800982</v>
      </c>
      <c r="B328" s="192" t="s">
        <v>501</v>
      </c>
      <c r="C328" s="193">
        <v>44896</v>
      </c>
      <c r="D328" s="194">
        <v>43891</v>
      </c>
      <c r="E328" s="194">
        <v>44865</v>
      </c>
      <c r="F328" s="156">
        <v>680069909</v>
      </c>
      <c r="G328" s="157">
        <v>2189001</v>
      </c>
      <c r="H328" s="157">
        <v>0</v>
      </c>
      <c r="I328" s="157">
        <v>0</v>
      </c>
      <c r="J328" s="158">
        <v>254025162</v>
      </c>
      <c r="K328" s="158">
        <v>0</v>
      </c>
      <c r="L328" s="158">
        <v>1828761</v>
      </c>
      <c r="M328" s="158">
        <v>1189303</v>
      </c>
      <c r="N328" s="158">
        <v>242496</v>
      </c>
      <c r="O328" s="158">
        <v>0</v>
      </c>
      <c r="P328" s="158">
        <v>0</v>
      </c>
      <c r="Q328" s="157">
        <v>25380716</v>
      </c>
      <c r="R328" s="158">
        <v>0</v>
      </c>
      <c r="S328" s="159">
        <v>43085098</v>
      </c>
      <c r="T328" s="158">
        <v>167581943</v>
      </c>
      <c r="U328" s="158">
        <v>0</v>
      </c>
      <c r="V328" s="158">
        <v>1049082</v>
      </c>
      <c r="W328" s="158">
        <v>183498347</v>
      </c>
      <c r="X328" s="155">
        <f t="shared" si="18"/>
        <v>0</v>
      </c>
      <c r="Y328" s="158">
        <v>0</v>
      </c>
      <c r="Z328" s="158">
        <v>0</v>
      </c>
      <c r="AA328" s="155">
        <v>0</v>
      </c>
      <c r="AB328" s="155">
        <f t="shared" si="17"/>
        <v>680069909</v>
      </c>
      <c r="AC328" s="167" t="s">
        <v>56</v>
      </c>
      <c r="AD328" s="162">
        <v>7963</v>
      </c>
      <c r="AE328" s="174" t="s">
        <v>124</v>
      </c>
      <c r="AF328" s="174">
        <v>2</v>
      </c>
      <c r="AG328" s="189" t="s">
        <v>71</v>
      </c>
      <c r="AH328" s="160"/>
      <c r="AI328" s="175">
        <f t="shared" si="16"/>
        <v>44986</v>
      </c>
      <c r="AJ328" s="174"/>
      <c r="AK328" s="174"/>
      <c r="AL328" s="155"/>
      <c r="AM328" s="155"/>
      <c r="AN328" s="155"/>
      <c r="AO328" s="155"/>
      <c r="AP328" s="155"/>
      <c r="AQ328" s="155"/>
      <c r="AR328" s="155"/>
      <c r="AS328" s="155"/>
    </row>
    <row r="329" spans="1:45" customFormat="1" ht="15" x14ac:dyDescent="0.25">
      <c r="A329" s="189">
        <v>800224466</v>
      </c>
      <c r="B329" s="192" t="s">
        <v>502</v>
      </c>
      <c r="C329" s="193">
        <v>44896</v>
      </c>
      <c r="D329" s="194">
        <v>43678</v>
      </c>
      <c r="E329" s="194">
        <v>44865</v>
      </c>
      <c r="F329" s="156">
        <v>303767682</v>
      </c>
      <c r="G329" s="157">
        <v>0</v>
      </c>
      <c r="H329" s="157">
        <v>0</v>
      </c>
      <c r="I329" s="157">
        <v>0</v>
      </c>
      <c r="J329" s="158">
        <v>7089684</v>
      </c>
      <c r="K329" s="158">
        <v>0</v>
      </c>
      <c r="L329" s="158">
        <v>0</v>
      </c>
      <c r="M329" s="158">
        <v>3333642</v>
      </c>
      <c r="N329" s="158">
        <v>0</v>
      </c>
      <c r="O329" s="158">
        <v>0</v>
      </c>
      <c r="P329" s="158">
        <v>0</v>
      </c>
      <c r="Q329" s="157">
        <v>0</v>
      </c>
      <c r="R329" s="158">
        <v>6085900</v>
      </c>
      <c r="S329" s="159">
        <v>61949978</v>
      </c>
      <c r="T329" s="158">
        <v>192832611</v>
      </c>
      <c r="U329" s="158">
        <v>0</v>
      </c>
      <c r="V329" s="158">
        <v>0</v>
      </c>
      <c r="W329" s="158">
        <v>32475867</v>
      </c>
      <c r="X329" s="155">
        <f t="shared" si="18"/>
        <v>0</v>
      </c>
      <c r="Y329" s="158">
        <v>0</v>
      </c>
      <c r="Z329" s="158">
        <v>0</v>
      </c>
      <c r="AA329" s="155">
        <v>0</v>
      </c>
      <c r="AB329" s="155">
        <f t="shared" si="17"/>
        <v>303767682</v>
      </c>
      <c r="AC329" s="167" t="s">
        <v>19</v>
      </c>
      <c r="AD329" s="162">
        <v>7961</v>
      </c>
      <c r="AE329" s="174" t="s">
        <v>124</v>
      </c>
      <c r="AF329" s="174">
        <v>2</v>
      </c>
      <c r="AG329" s="189" t="s">
        <v>71</v>
      </c>
      <c r="AH329" s="160"/>
      <c r="AI329" s="175">
        <f t="shared" ref="AI329:AI330" si="19">C329+90</f>
        <v>44986</v>
      </c>
      <c r="AJ329" s="174"/>
      <c r="AK329" s="174"/>
      <c r="AL329" s="155"/>
      <c r="AM329" s="155"/>
      <c r="AN329" s="155"/>
      <c r="AO329" s="155"/>
      <c r="AP329" s="155"/>
      <c r="AQ329" s="155"/>
      <c r="AR329" s="155"/>
      <c r="AS329" s="155"/>
    </row>
    <row r="330" spans="1:45" customFormat="1" ht="15" x14ac:dyDescent="0.25">
      <c r="A330" s="189">
        <v>860023987</v>
      </c>
      <c r="B330" s="192" t="s">
        <v>503</v>
      </c>
      <c r="C330" s="193">
        <v>44896</v>
      </c>
      <c r="D330" s="194">
        <v>44166</v>
      </c>
      <c r="E330" s="194">
        <v>44865</v>
      </c>
      <c r="F330" s="156">
        <v>59849356</v>
      </c>
      <c r="G330" s="157">
        <v>0</v>
      </c>
      <c r="H330" s="157">
        <v>0</v>
      </c>
      <c r="I330" s="157">
        <v>0</v>
      </c>
      <c r="J330" s="158">
        <v>27867961</v>
      </c>
      <c r="K330" s="158">
        <v>0</v>
      </c>
      <c r="L330" s="158">
        <v>0</v>
      </c>
      <c r="M330" s="158">
        <v>259200</v>
      </c>
      <c r="N330" s="158">
        <v>0</v>
      </c>
      <c r="O330" s="158">
        <v>0</v>
      </c>
      <c r="P330" s="158">
        <v>0</v>
      </c>
      <c r="Q330" s="157">
        <v>3588148</v>
      </c>
      <c r="R330" s="158">
        <v>3985180</v>
      </c>
      <c r="S330" s="159">
        <v>520776</v>
      </c>
      <c r="T330" s="158">
        <v>3223327</v>
      </c>
      <c r="U330" s="158">
        <v>0</v>
      </c>
      <c r="V330" s="158">
        <v>3473955</v>
      </c>
      <c r="W330" s="158">
        <v>16930809</v>
      </c>
      <c r="X330" s="155">
        <f t="shared" si="18"/>
        <v>0</v>
      </c>
      <c r="Y330" s="158">
        <v>0</v>
      </c>
      <c r="Z330" s="158">
        <v>0</v>
      </c>
      <c r="AA330" s="155">
        <v>0</v>
      </c>
      <c r="AB330" s="155">
        <f t="shared" si="17"/>
        <v>59849356</v>
      </c>
      <c r="AC330" s="167" t="s">
        <v>19</v>
      </c>
      <c r="AD330" s="162">
        <v>7959</v>
      </c>
      <c r="AE330" s="174" t="s">
        <v>124</v>
      </c>
      <c r="AF330" s="174">
        <v>2</v>
      </c>
      <c r="AG330" s="189" t="s">
        <v>71</v>
      </c>
      <c r="AH330" s="160"/>
      <c r="AI330" s="175">
        <f t="shared" si="19"/>
        <v>44986</v>
      </c>
      <c r="AJ330" s="174"/>
      <c r="AK330" s="174"/>
      <c r="AL330" s="155"/>
      <c r="AM330" s="155"/>
      <c r="AN330" s="155"/>
      <c r="AO330" s="155"/>
      <c r="AP330" s="155"/>
      <c r="AQ330" s="155"/>
      <c r="AR330" s="155"/>
      <c r="AS330" s="155"/>
    </row>
    <row r="331" spans="1:45" s="195" customFormat="1" ht="16.5" x14ac:dyDescent="0.3">
      <c r="A331" s="189">
        <v>891180268</v>
      </c>
      <c r="B331" s="192" t="s">
        <v>73</v>
      </c>
      <c r="C331" s="193">
        <v>44897</v>
      </c>
      <c r="D331" s="194">
        <v>41183</v>
      </c>
      <c r="E331" s="194">
        <v>44895</v>
      </c>
      <c r="F331" s="202">
        <v>1542535174</v>
      </c>
      <c r="G331" s="156">
        <v>139369100</v>
      </c>
      <c r="H331" s="157">
        <v>0</v>
      </c>
      <c r="I331" s="157">
        <v>0</v>
      </c>
      <c r="J331" s="157">
        <v>107143408</v>
      </c>
      <c r="K331" s="158">
        <v>0</v>
      </c>
      <c r="L331" s="158">
        <v>4193710</v>
      </c>
      <c r="M331" s="158">
        <v>8254404</v>
      </c>
      <c r="N331" s="158">
        <v>26046974</v>
      </c>
      <c r="O331" s="158">
        <v>0</v>
      </c>
      <c r="P331" s="158">
        <v>0</v>
      </c>
      <c r="Q331" s="158">
        <v>19907907</v>
      </c>
      <c r="R331" s="157">
        <v>0</v>
      </c>
      <c r="S331" s="158">
        <v>111410159</v>
      </c>
      <c r="T331" s="159">
        <v>86375837</v>
      </c>
      <c r="U331" s="158">
        <v>0</v>
      </c>
      <c r="V331" s="158">
        <v>0</v>
      </c>
      <c r="W331" s="158">
        <v>1039833675</v>
      </c>
      <c r="X331" s="155">
        <f t="shared" si="18"/>
        <v>0</v>
      </c>
      <c r="Y331" s="158">
        <v>0</v>
      </c>
      <c r="Z331" s="158">
        <v>0</v>
      </c>
      <c r="AA331" s="157">
        <f>+Y331+Z331</f>
        <v>0</v>
      </c>
      <c r="AB331" s="157">
        <f>+F331-AA331</f>
        <v>1542535174</v>
      </c>
      <c r="AC331" s="167" t="s">
        <v>56</v>
      </c>
      <c r="AD331" s="161">
        <v>7984</v>
      </c>
      <c r="AE331" s="174" t="s">
        <v>126</v>
      </c>
      <c r="AF331" s="174">
        <v>2</v>
      </c>
      <c r="AG331" s="189" t="s">
        <v>71</v>
      </c>
      <c r="AH331" s="160"/>
      <c r="AI331" s="175">
        <v>44987</v>
      </c>
      <c r="AJ331" s="174"/>
      <c r="AK331" s="174"/>
      <c r="AL331" s="155"/>
      <c r="AM331" s="155"/>
      <c r="AN331" s="155"/>
      <c r="AO331" s="155"/>
      <c r="AP331" s="155"/>
      <c r="AQ331" s="155"/>
      <c r="AR331" s="155"/>
      <c r="AS331" s="155"/>
    </row>
    <row r="332" spans="1:45" s="195" customFormat="1" ht="16.5" x14ac:dyDescent="0.3">
      <c r="A332" s="189">
        <v>900341157</v>
      </c>
      <c r="B332" s="192" t="s">
        <v>504</v>
      </c>
      <c r="C332" s="193">
        <v>44898</v>
      </c>
      <c r="D332" s="194">
        <v>44805</v>
      </c>
      <c r="E332" s="194">
        <v>44895</v>
      </c>
      <c r="F332" s="202">
        <v>22787130</v>
      </c>
      <c r="G332" s="156">
        <v>0</v>
      </c>
      <c r="H332" s="157">
        <v>0</v>
      </c>
      <c r="I332" s="157">
        <v>0</v>
      </c>
      <c r="J332" s="157">
        <v>19149800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7">
        <v>0</v>
      </c>
      <c r="S332" s="158">
        <v>1386600</v>
      </c>
      <c r="T332" s="159">
        <v>0</v>
      </c>
      <c r="U332" s="158">
        <v>0</v>
      </c>
      <c r="V332" s="158">
        <v>0</v>
      </c>
      <c r="W332" s="158">
        <v>2250730</v>
      </c>
      <c r="X332" s="155">
        <f t="shared" si="18"/>
        <v>0</v>
      </c>
      <c r="Y332" s="158">
        <v>0</v>
      </c>
      <c r="Z332" s="158">
        <v>0</v>
      </c>
      <c r="AA332" s="157">
        <f t="shared" ref="AA332:AA383" si="20">+Y332+Z332</f>
        <v>0</v>
      </c>
      <c r="AB332" s="157">
        <f t="shared" ref="AB332:AB383" si="21">+F332-AA332</f>
        <v>22787130</v>
      </c>
      <c r="AC332" s="167" t="s">
        <v>19</v>
      </c>
      <c r="AD332" s="161">
        <v>8010</v>
      </c>
      <c r="AE332" s="174" t="s">
        <v>126</v>
      </c>
      <c r="AF332" s="174">
        <v>2</v>
      </c>
      <c r="AG332" s="189" t="s">
        <v>71</v>
      </c>
      <c r="AH332" s="160"/>
      <c r="AI332" s="175">
        <v>44988</v>
      </c>
      <c r="AJ332" s="174"/>
      <c r="AK332" s="174"/>
      <c r="AL332" s="155"/>
      <c r="AM332" s="155"/>
      <c r="AN332" s="155"/>
      <c r="AO332" s="155"/>
      <c r="AP332" s="155"/>
      <c r="AQ332" s="155"/>
      <c r="AR332" s="155"/>
      <c r="AS332" s="155"/>
    </row>
    <row r="333" spans="1:45" s="195" customFormat="1" ht="16.5" x14ac:dyDescent="0.3">
      <c r="A333" s="189">
        <v>8673670</v>
      </c>
      <c r="B333" s="192" t="s">
        <v>505</v>
      </c>
      <c r="C333" s="193">
        <v>44898</v>
      </c>
      <c r="D333" s="194">
        <v>44743</v>
      </c>
      <c r="E333" s="194">
        <v>44895</v>
      </c>
      <c r="F333" s="202">
        <v>10985704</v>
      </c>
      <c r="G333" s="156">
        <v>0</v>
      </c>
      <c r="H333" s="157">
        <v>0</v>
      </c>
      <c r="I333" s="157">
        <v>0</v>
      </c>
      <c r="J333" s="157">
        <v>0</v>
      </c>
      <c r="K333" s="158">
        <v>0</v>
      </c>
      <c r="L333" s="158">
        <v>0</v>
      </c>
      <c r="M333" s="158">
        <v>0</v>
      </c>
      <c r="N333" s="158">
        <v>0</v>
      </c>
      <c r="O333" s="158">
        <v>0</v>
      </c>
      <c r="P333" s="158">
        <v>0</v>
      </c>
      <c r="Q333" s="158">
        <v>2362330</v>
      </c>
      <c r="R333" s="157">
        <v>0</v>
      </c>
      <c r="S333" s="158">
        <v>0</v>
      </c>
      <c r="T333" s="159">
        <v>2457270</v>
      </c>
      <c r="U333" s="158">
        <v>0</v>
      </c>
      <c r="V333" s="158">
        <v>0</v>
      </c>
      <c r="W333" s="158">
        <v>6166104</v>
      </c>
      <c r="X333" s="155">
        <f t="shared" si="18"/>
        <v>0</v>
      </c>
      <c r="Y333" s="158">
        <v>0</v>
      </c>
      <c r="Z333" s="158">
        <v>0</v>
      </c>
      <c r="AA333" s="157">
        <f t="shared" si="20"/>
        <v>0</v>
      </c>
      <c r="AB333" s="157">
        <f t="shared" si="21"/>
        <v>10985704</v>
      </c>
      <c r="AC333" s="167" t="s">
        <v>58</v>
      </c>
      <c r="AD333" s="161">
        <v>8009</v>
      </c>
      <c r="AE333" s="174" t="s">
        <v>126</v>
      </c>
      <c r="AF333" s="174">
        <v>2</v>
      </c>
      <c r="AG333" s="189" t="s">
        <v>71</v>
      </c>
      <c r="AH333" s="160"/>
      <c r="AI333" s="175">
        <v>44988</v>
      </c>
      <c r="AJ333" s="174"/>
      <c r="AK333" s="174"/>
      <c r="AL333" s="155"/>
      <c r="AM333" s="155"/>
      <c r="AN333" s="155"/>
      <c r="AO333" s="155"/>
      <c r="AP333" s="155"/>
      <c r="AQ333" s="155"/>
      <c r="AR333" s="155"/>
      <c r="AS333" s="155"/>
    </row>
    <row r="334" spans="1:45" s="195" customFormat="1" ht="16.5" x14ac:dyDescent="0.3">
      <c r="A334" s="189">
        <v>800193490</v>
      </c>
      <c r="B334" s="192" t="s">
        <v>506</v>
      </c>
      <c r="C334" s="193">
        <v>44898</v>
      </c>
      <c r="D334" s="194">
        <v>40422</v>
      </c>
      <c r="E334" s="194">
        <v>44895</v>
      </c>
      <c r="F334" s="202">
        <v>21384304</v>
      </c>
      <c r="G334" s="156">
        <v>0</v>
      </c>
      <c r="H334" s="157">
        <v>0</v>
      </c>
      <c r="I334" s="157">
        <v>0</v>
      </c>
      <c r="J334" s="157">
        <v>6877898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5090330</v>
      </c>
      <c r="R334" s="157">
        <v>0</v>
      </c>
      <c r="S334" s="158">
        <v>5989184</v>
      </c>
      <c r="T334" s="159">
        <v>1287677</v>
      </c>
      <c r="U334" s="158">
        <v>0</v>
      </c>
      <c r="V334" s="158">
        <v>98200</v>
      </c>
      <c r="W334" s="158">
        <v>2041015</v>
      </c>
      <c r="X334" s="155">
        <f t="shared" si="18"/>
        <v>0</v>
      </c>
      <c r="Y334" s="158">
        <v>0</v>
      </c>
      <c r="Z334" s="158">
        <v>0</v>
      </c>
      <c r="AA334" s="157">
        <f t="shared" si="20"/>
        <v>0</v>
      </c>
      <c r="AB334" s="157">
        <f t="shared" si="21"/>
        <v>21384304</v>
      </c>
      <c r="AC334" s="167" t="s">
        <v>19</v>
      </c>
      <c r="AD334" s="161">
        <v>8008</v>
      </c>
      <c r="AE334" s="174" t="s">
        <v>126</v>
      </c>
      <c r="AF334" s="174">
        <v>2</v>
      </c>
      <c r="AG334" s="189" t="s">
        <v>71</v>
      </c>
      <c r="AH334" s="160"/>
      <c r="AI334" s="175">
        <v>44988</v>
      </c>
      <c r="AJ334" s="174"/>
      <c r="AK334" s="174"/>
      <c r="AL334" s="155"/>
      <c r="AM334" s="155"/>
      <c r="AN334" s="155"/>
      <c r="AO334" s="155"/>
      <c r="AP334" s="155"/>
      <c r="AQ334" s="155"/>
      <c r="AR334" s="155"/>
      <c r="AS334" s="155"/>
    </row>
    <row r="335" spans="1:45" s="195" customFormat="1" ht="16.5" x14ac:dyDescent="0.3">
      <c r="A335" s="189">
        <v>19062743</v>
      </c>
      <c r="B335" s="192" t="s">
        <v>137</v>
      </c>
      <c r="C335" s="193">
        <v>44898</v>
      </c>
      <c r="D335" s="194">
        <v>44866</v>
      </c>
      <c r="E335" s="194">
        <v>44895</v>
      </c>
      <c r="F335" s="202">
        <v>4051470</v>
      </c>
      <c r="G335" s="156">
        <v>0</v>
      </c>
      <c r="H335" s="157">
        <v>0</v>
      </c>
      <c r="I335" s="157">
        <v>0</v>
      </c>
      <c r="J335" s="157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7">
        <v>0</v>
      </c>
      <c r="S335" s="158">
        <v>1626235</v>
      </c>
      <c r="T335" s="159">
        <v>0</v>
      </c>
      <c r="U335" s="158">
        <v>0</v>
      </c>
      <c r="V335" s="158">
        <v>0</v>
      </c>
      <c r="W335" s="158">
        <v>2425235</v>
      </c>
      <c r="X335" s="155">
        <f t="shared" si="18"/>
        <v>0</v>
      </c>
      <c r="Y335" s="158">
        <v>0</v>
      </c>
      <c r="Z335" s="158">
        <v>0</v>
      </c>
      <c r="AA335" s="157">
        <f t="shared" si="20"/>
        <v>0</v>
      </c>
      <c r="AB335" s="157">
        <f t="shared" si="21"/>
        <v>4051470</v>
      </c>
      <c r="AC335" s="167" t="s">
        <v>58</v>
      </c>
      <c r="AD335" s="161">
        <v>8006</v>
      </c>
      <c r="AE335" s="174" t="s">
        <v>126</v>
      </c>
      <c r="AF335" s="174">
        <v>2</v>
      </c>
      <c r="AG335" s="189" t="s">
        <v>71</v>
      </c>
      <c r="AH335" s="160"/>
      <c r="AI335" s="175">
        <v>44988</v>
      </c>
      <c r="AJ335" s="174"/>
      <c r="AK335" s="174"/>
      <c r="AL335" s="155"/>
      <c r="AM335" s="155"/>
      <c r="AN335" s="155"/>
      <c r="AO335" s="155"/>
      <c r="AP335" s="155"/>
      <c r="AQ335" s="155"/>
      <c r="AR335" s="155"/>
      <c r="AS335" s="155"/>
    </row>
    <row r="336" spans="1:45" s="195" customFormat="1" ht="16.5" x14ac:dyDescent="0.3">
      <c r="A336" s="189">
        <v>32707732</v>
      </c>
      <c r="B336" s="192" t="s">
        <v>507</v>
      </c>
      <c r="C336" s="193">
        <v>44898</v>
      </c>
      <c r="D336" s="194">
        <v>44805</v>
      </c>
      <c r="E336" s="194">
        <v>44834</v>
      </c>
      <c r="F336" s="202">
        <v>2453123</v>
      </c>
      <c r="G336" s="156">
        <v>0</v>
      </c>
      <c r="H336" s="157">
        <v>0</v>
      </c>
      <c r="I336" s="157">
        <v>0</v>
      </c>
      <c r="J336" s="157">
        <v>0</v>
      </c>
      <c r="K336" s="158">
        <v>0</v>
      </c>
      <c r="L336" s="158">
        <v>0</v>
      </c>
      <c r="M336" s="158">
        <v>0</v>
      </c>
      <c r="N336" s="158">
        <v>0</v>
      </c>
      <c r="O336" s="158">
        <v>0</v>
      </c>
      <c r="P336" s="158">
        <v>0</v>
      </c>
      <c r="Q336" s="158">
        <v>1402223</v>
      </c>
      <c r="R336" s="157">
        <v>0</v>
      </c>
      <c r="S336" s="158">
        <v>0</v>
      </c>
      <c r="T336" s="159">
        <v>0</v>
      </c>
      <c r="U336" s="158">
        <v>0</v>
      </c>
      <c r="V336" s="158">
        <v>0</v>
      </c>
      <c r="W336" s="158">
        <v>1050900</v>
      </c>
      <c r="X336" s="155">
        <f t="shared" si="18"/>
        <v>0</v>
      </c>
      <c r="Y336" s="158">
        <v>0</v>
      </c>
      <c r="Z336" s="158">
        <v>0</v>
      </c>
      <c r="AA336" s="157">
        <f t="shared" si="20"/>
        <v>0</v>
      </c>
      <c r="AB336" s="157">
        <f t="shared" si="21"/>
        <v>2453123</v>
      </c>
      <c r="AC336" s="167" t="s">
        <v>58</v>
      </c>
      <c r="AD336" s="161">
        <v>8005</v>
      </c>
      <c r="AE336" s="174" t="s">
        <v>126</v>
      </c>
      <c r="AF336" s="174">
        <v>2</v>
      </c>
      <c r="AG336" s="189" t="s">
        <v>71</v>
      </c>
      <c r="AH336" s="160"/>
      <c r="AI336" s="175">
        <v>44988</v>
      </c>
      <c r="AJ336" s="174"/>
      <c r="AK336" s="174"/>
      <c r="AL336" s="155"/>
      <c r="AM336" s="155"/>
      <c r="AN336" s="155"/>
      <c r="AO336" s="155"/>
      <c r="AP336" s="155"/>
      <c r="AQ336" s="155"/>
      <c r="AR336" s="155"/>
      <c r="AS336" s="155"/>
    </row>
    <row r="337" spans="1:45" s="195" customFormat="1" ht="16.5" x14ac:dyDescent="0.3">
      <c r="A337" s="189">
        <v>891190011</v>
      </c>
      <c r="B337" s="192" t="s">
        <v>508</v>
      </c>
      <c r="C337" s="193">
        <v>44898</v>
      </c>
      <c r="D337" s="194">
        <v>41640</v>
      </c>
      <c r="E337" s="194">
        <v>44895</v>
      </c>
      <c r="F337" s="202">
        <v>53914516</v>
      </c>
      <c r="G337" s="156">
        <v>0</v>
      </c>
      <c r="H337" s="157">
        <v>0</v>
      </c>
      <c r="I337" s="157">
        <v>0</v>
      </c>
      <c r="J337" s="157">
        <v>0</v>
      </c>
      <c r="K337" s="158">
        <v>0</v>
      </c>
      <c r="L337" s="158">
        <v>0</v>
      </c>
      <c r="M337" s="158">
        <v>18600</v>
      </c>
      <c r="N337" s="158">
        <v>0</v>
      </c>
      <c r="O337" s="158">
        <v>0</v>
      </c>
      <c r="P337" s="158">
        <v>0</v>
      </c>
      <c r="Q337" s="158">
        <v>0</v>
      </c>
      <c r="R337" s="157">
        <v>0</v>
      </c>
      <c r="S337" s="158">
        <v>0</v>
      </c>
      <c r="T337" s="159">
        <v>4539000</v>
      </c>
      <c r="U337" s="158">
        <v>0</v>
      </c>
      <c r="V337" s="158">
        <v>47800370</v>
      </c>
      <c r="W337" s="158">
        <v>1556546</v>
      </c>
      <c r="X337" s="155">
        <f t="shared" si="18"/>
        <v>0</v>
      </c>
      <c r="Y337" s="158">
        <v>0</v>
      </c>
      <c r="Z337" s="158">
        <v>0</v>
      </c>
      <c r="AA337" s="157">
        <f t="shared" si="20"/>
        <v>0</v>
      </c>
      <c r="AB337" s="157">
        <f t="shared" si="21"/>
        <v>53914516</v>
      </c>
      <c r="AC337" s="167" t="s">
        <v>56</v>
      </c>
      <c r="AD337" s="161">
        <v>8003</v>
      </c>
      <c r="AE337" s="174" t="s">
        <v>126</v>
      </c>
      <c r="AF337" s="174">
        <v>2</v>
      </c>
      <c r="AG337" s="189" t="s">
        <v>71</v>
      </c>
      <c r="AH337" s="160"/>
      <c r="AI337" s="175">
        <v>44988</v>
      </c>
      <c r="AJ337" s="174"/>
      <c r="AK337" s="174"/>
      <c r="AL337" s="155"/>
      <c r="AM337" s="155"/>
      <c r="AN337" s="155"/>
      <c r="AO337" s="155"/>
      <c r="AP337" s="155"/>
      <c r="AQ337" s="155"/>
      <c r="AR337" s="155"/>
      <c r="AS337" s="155"/>
    </row>
    <row r="338" spans="1:45" s="195" customFormat="1" ht="16.5" x14ac:dyDescent="0.3">
      <c r="A338" s="189">
        <v>900971006</v>
      </c>
      <c r="B338" s="192" t="s">
        <v>509</v>
      </c>
      <c r="C338" s="193">
        <v>44898</v>
      </c>
      <c r="D338" s="194">
        <v>43525</v>
      </c>
      <c r="E338" s="194">
        <v>44895</v>
      </c>
      <c r="F338" s="202">
        <v>12800094741</v>
      </c>
      <c r="G338" s="156">
        <v>35402104</v>
      </c>
      <c r="H338" s="157">
        <v>0</v>
      </c>
      <c r="I338" s="157">
        <v>0</v>
      </c>
      <c r="J338" s="157">
        <v>3014130281</v>
      </c>
      <c r="K338" s="158">
        <v>23232735</v>
      </c>
      <c r="L338" s="158">
        <v>7554689</v>
      </c>
      <c r="M338" s="158">
        <v>35219635</v>
      </c>
      <c r="N338" s="158">
        <v>94558798</v>
      </c>
      <c r="O338" s="158">
        <v>0</v>
      </c>
      <c r="P338" s="158">
        <v>0</v>
      </c>
      <c r="Q338" s="158">
        <v>1444479030</v>
      </c>
      <c r="R338" s="157">
        <v>0</v>
      </c>
      <c r="S338" s="158">
        <v>1313297682</v>
      </c>
      <c r="T338" s="159">
        <v>2693260910</v>
      </c>
      <c r="U338" s="158">
        <v>7556060</v>
      </c>
      <c r="V338" s="158">
        <v>1495015652</v>
      </c>
      <c r="W338" s="158">
        <v>2636387165</v>
      </c>
      <c r="X338" s="155">
        <f t="shared" si="18"/>
        <v>0</v>
      </c>
      <c r="Y338" s="158">
        <v>0</v>
      </c>
      <c r="Z338" s="158">
        <v>0</v>
      </c>
      <c r="AA338" s="157">
        <f t="shared" si="20"/>
        <v>0</v>
      </c>
      <c r="AB338" s="157">
        <f t="shared" si="21"/>
        <v>12800094741</v>
      </c>
      <c r="AC338" s="167" t="s">
        <v>55</v>
      </c>
      <c r="AD338" s="161">
        <v>8000</v>
      </c>
      <c r="AE338" s="174" t="s">
        <v>126</v>
      </c>
      <c r="AF338" s="174">
        <v>2</v>
      </c>
      <c r="AG338" s="189" t="s">
        <v>71</v>
      </c>
      <c r="AH338" s="160"/>
      <c r="AI338" s="175">
        <v>44988</v>
      </c>
      <c r="AJ338" s="174"/>
      <c r="AK338" s="174"/>
      <c r="AL338" s="155"/>
      <c r="AM338" s="155"/>
      <c r="AN338" s="155"/>
      <c r="AO338" s="155"/>
      <c r="AP338" s="155"/>
      <c r="AQ338" s="155"/>
      <c r="AR338" s="155"/>
      <c r="AS338" s="155"/>
    </row>
    <row r="339" spans="1:45" s="195" customFormat="1" ht="16.5" x14ac:dyDescent="0.3">
      <c r="A339" s="189">
        <v>53064495</v>
      </c>
      <c r="B339" s="192" t="s">
        <v>183</v>
      </c>
      <c r="C339" s="193">
        <v>44900</v>
      </c>
      <c r="D339" s="194">
        <v>44835</v>
      </c>
      <c r="E339" s="194">
        <v>44895</v>
      </c>
      <c r="F339" s="202">
        <v>24444800</v>
      </c>
      <c r="G339" s="156">
        <v>0</v>
      </c>
      <c r="H339" s="157">
        <v>0</v>
      </c>
      <c r="I339" s="157">
        <v>0</v>
      </c>
      <c r="J339" s="157">
        <v>0</v>
      </c>
      <c r="K339" s="158">
        <v>0</v>
      </c>
      <c r="L339" s="158">
        <v>0</v>
      </c>
      <c r="M339" s="158">
        <v>0</v>
      </c>
      <c r="N339" s="158">
        <v>0</v>
      </c>
      <c r="O339" s="158">
        <v>0</v>
      </c>
      <c r="P339" s="158">
        <v>0</v>
      </c>
      <c r="Q339" s="158">
        <v>13578000</v>
      </c>
      <c r="R339" s="157">
        <v>0</v>
      </c>
      <c r="S339" s="158">
        <v>0</v>
      </c>
      <c r="T339" s="159">
        <v>3696000</v>
      </c>
      <c r="U339" s="158">
        <v>0</v>
      </c>
      <c r="V339" s="158">
        <v>0</v>
      </c>
      <c r="W339" s="158">
        <v>7170800</v>
      </c>
      <c r="X339" s="155">
        <f t="shared" si="18"/>
        <v>0</v>
      </c>
      <c r="Y339" s="158">
        <v>0</v>
      </c>
      <c r="Z339" s="158">
        <v>0</v>
      </c>
      <c r="AA339" s="157">
        <f t="shared" si="20"/>
        <v>0</v>
      </c>
      <c r="AB339" s="157">
        <f t="shared" si="21"/>
        <v>24444800</v>
      </c>
      <c r="AC339" s="167" t="s">
        <v>58</v>
      </c>
      <c r="AD339" s="161">
        <v>8047</v>
      </c>
      <c r="AE339" s="174" t="s">
        <v>126</v>
      </c>
      <c r="AF339" s="174">
        <v>2</v>
      </c>
      <c r="AG339" s="189" t="s">
        <v>71</v>
      </c>
      <c r="AH339" s="160"/>
      <c r="AI339" s="175">
        <v>44990</v>
      </c>
      <c r="AJ339" s="174"/>
      <c r="AK339" s="174"/>
      <c r="AL339" s="155"/>
      <c r="AM339" s="155"/>
      <c r="AN339" s="155"/>
      <c r="AO339" s="155"/>
      <c r="AP339" s="155"/>
      <c r="AQ339" s="155"/>
      <c r="AR339" s="155"/>
      <c r="AS339" s="155"/>
    </row>
    <row r="340" spans="1:45" s="195" customFormat="1" ht="16.5" x14ac:dyDescent="0.3">
      <c r="A340" s="189">
        <v>900284591</v>
      </c>
      <c r="B340" s="192" t="s">
        <v>138</v>
      </c>
      <c r="C340" s="193">
        <v>44900</v>
      </c>
      <c r="D340" s="194">
        <v>44256</v>
      </c>
      <c r="E340" s="194">
        <v>44895</v>
      </c>
      <c r="F340" s="202">
        <v>19664615570</v>
      </c>
      <c r="G340" s="156">
        <v>2410</v>
      </c>
      <c r="H340" s="157">
        <v>0</v>
      </c>
      <c r="I340" s="157">
        <v>0</v>
      </c>
      <c r="J340" s="157">
        <v>8449084103</v>
      </c>
      <c r="K340" s="158">
        <v>0</v>
      </c>
      <c r="L340" s="158">
        <v>674503</v>
      </c>
      <c r="M340" s="158">
        <v>4748072</v>
      </c>
      <c r="N340" s="158">
        <v>13682601</v>
      </c>
      <c r="O340" s="158">
        <v>0</v>
      </c>
      <c r="P340" s="158">
        <v>0</v>
      </c>
      <c r="Q340" s="158">
        <v>4833932936</v>
      </c>
      <c r="R340" s="157">
        <v>0</v>
      </c>
      <c r="S340" s="158">
        <v>1412543446</v>
      </c>
      <c r="T340" s="159">
        <v>1149364726</v>
      </c>
      <c r="U340" s="158">
        <v>2492500520</v>
      </c>
      <c r="V340" s="158">
        <v>123035254</v>
      </c>
      <c r="W340" s="158">
        <v>1185046999</v>
      </c>
      <c r="X340" s="155">
        <f t="shared" si="18"/>
        <v>0</v>
      </c>
      <c r="Y340" s="158">
        <v>0</v>
      </c>
      <c r="Z340" s="158">
        <v>0</v>
      </c>
      <c r="AA340" s="157">
        <f t="shared" si="20"/>
        <v>0</v>
      </c>
      <c r="AB340" s="157">
        <f t="shared" si="21"/>
        <v>19664615570</v>
      </c>
      <c r="AC340" s="167" t="s">
        <v>19</v>
      </c>
      <c r="AD340" s="161">
        <v>8042</v>
      </c>
      <c r="AE340" s="174" t="s">
        <v>126</v>
      </c>
      <c r="AF340" s="174">
        <v>2</v>
      </c>
      <c r="AG340" s="189" t="s">
        <v>71</v>
      </c>
      <c r="AH340" s="160"/>
      <c r="AI340" s="175">
        <v>44990</v>
      </c>
      <c r="AJ340" s="174"/>
      <c r="AK340" s="174"/>
      <c r="AL340" s="155"/>
      <c r="AM340" s="155"/>
      <c r="AN340" s="155"/>
      <c r="AO340" s="155"/>
      <c r="AP340" s="155"/>
      <c r="AQ340" s="155"/>
      <c r="AR340" s="155"/>
      <c r="AS340" s="155"/>
    </row>
    <row r="341" spans="1:45" s="195" customFormat="1" ht="16.5" x14ac:dyDescent="0.3">
      <c r="A341" s="189">
        <v>900817489</v>
      </c>
      <c r="B341" s="192" t="s">
        <v>510</v>
      </c>
      <c r="C341" s="193">
        <v>44900</v>
      </c>
      <c r="D341" s="194">
        <v>44531</v>
      </c>
      <c r="E341" s="194">
        <v>44895</v>
      </c>
      <c r="F341" s="202">
        <v>80295440</v>
      </c>
      <c r="G341" s="156">
        <v>0</v>
      </c>
      <c r="H341" s="157">
        <v>0</v>
      </c>
      <c r="I341" s="157">
        <v>0</v>
      </c>
      <c r="J341" s="157">
        <v>16804028</v>
      </c>
      <c r="K341" s="158">
        <v>0</v>
      </c>
      <c r="L341" s="158">
        <v>0</v>
      </c>
      <c r="M341" s="158">
        <v>0</v>
      </c>
      <c r="N341" s="158">
        <v>0</v>
      </c>
      <c r="O341" s="158">
        <v>0</v>
      </c>
      <c r="P341" s="158">
        <v>0</v>
      </c>
      <c r="Q341" s="158">
        <v>25324140</v>
      </c>
      <c r="R341" s="157">
        <v>0</v>
      </c>
      <c r="S341" s="158">
        <v>2764910</v>
      </c>
      <c r="T341" s="159">
        <v>35120400</v>
      </c>
      <c r="U341" s="158">
        <v>0</v>
      </c>
      <c r="V341" s="158">
        <v>0</v>
      </c>
      <c r="W341" s="158">
        <v>281962</v>
      </c>
      <c r="X341" s="155">
        <f t="shared" si="18"/>
        <v>0</v>
      </c>
      <c r="Y341" s="158">
        <v>0</v>
      </c>
      <c r="Z341" s="158">
        <v>0</v>
      </c>
      <c r="AA341" s="157">
        <f t="shared" si="20"/>
        <v>0</v>
      </c>
      <c r="AB341" s="157">
        <f t="shared" si="21"/>
        <v>80295440</v>
      </c>
      <c r="AC341" s="167" t="s">
        <v>58</v>
      </c>
      <c r="AD341" s="161">
        <v>8037</v>
      </c>
      <c r="AE341" s="174" t="s">
        <v>126</v>
      </c>
      <c r="AF341" s="174">
        <v>2</v>
      </c>
      <c r="AG341" s="189" t="s">
        <v>71</v>
      </c>
      <c r="AH341" s="160"/>
      <c r="AI341" s="175">
        <v>44990</v>
      </c>
      <c r="AJ341" s="174"/>
      <c r="AK341" s="174"/>
      <c r="AL341" s="155"/>
      <c r="AM341" s="155"/>
      <c r="AN341" s="155"/>
      <c r="AO341" s="155"/>
      <c r="AP341" s="155"/>
      <c r="AQ341" s="155"/>
      <c r="AR341" s="155"/>
      <c r="AS341" s="155"/>
    </row>
    <row r="342" spans="1:45" s="195" customFormat="1" ht="16.5" x14ac:dyDescent="0.3">
      <c r="A342" s="189">
        <v>80083584</v>
      </c>
      <c r="B342" s="192" t="s">
        <v>511</v>
      </c>
      <c r="C342" s="193">
        <v>44901</v>
      </c>
      <c r="D342" s="194">
        <v>44409</v>
      </c>
      <c r="E342" s="194">
        <v>44895</v>
      </c>
      <c r="F342" s="202">
        <v>17200</v>
      </c>
      <c r="G342" s="156">
        <v>0</v>
      </c>
      <c r="H342" s="157">
        <v>0</v>
      </c>
      <c r="I342" s="157">
        <v>0</v>
      </c>
      <c r="J342" s="157">
        <v>0</v>
      </c>
      <c r="K342" s="158">
        <v>0</v>
      </c>
      <c r="L342" s="158">
        <v>0</v>
      </c>
      <c r="M342" s="158">
        <v>0</v>
      </c>
      <c r="N342" s="158">
        <v>0</v>
      </c>
      <c r="O342" s="158">
        <v>0</v>
      </c>
      <c r="P342" s="158">
        <v>0</v>
      </c>
      <c r="Q342" s="158">
        <v>0</v>
      </c>
      <c r="R342" s="157">
        <v>0</v>
      </c>
      <c r="S342" s="158">
        <v>17200</v>
      </c>
      <c r="T342" s="159">
        <v>0</v>
      </c>
      <c r="U342" s="158">
        <v>0</v>
      </c>
      <c r="V342" s="158">
        <v>0</v>
      </c>
      <c r="W342" s="158">
        <v>0</v>
      </c>
      <c r="X342" s="155">
        <f t="shared" si="18"/>
        <v>0</v>
      </c>
      <c r="Y342" s="158">
        <v>0</v>
      </c>
      <c r="Z342" s="158">
        <v>0</v>
      </c>
      <c r="AA342" s="157">
        <f t="shared" si="20"/>
        <v>0</v>
      </c>
      <c r="AB342" s="157">
        <f t="shared" si="21"/>
        <v>17200</v>
      </c>
      <c r="AC342" s="167" t="s">
        <v>58</v>
      </c>
      <c r="AD342" s="161">
        <v>8070</v>
      </c>
      <c r="AE342" s="174" t="s">
        <v>126</v>
      </c>
      <c r="AF342" s="174">
        <v>2</v>
      </c>
      <c r="AG342" s="189" t="s">
        <v>71</v>
      </c>
      <c r="AH342" s="160"/>
      <c r="AI342" s="175">
        <v>44991</v>
      </c>
      <c r="AJ342" s="174"/>
      <c r="AK342" s="174"/>
      <c r="AL342" s="155"/>
      <c r="AM342" s="155"/>
      <c r="AN342" s="155"/>
      <c r="AO342" s="155"/>
      <c r="AP342" s="155"/>
      <c r="AQ342" s="155"/>
      <c r="AR342" s="155"/>
      <c r="AS342" s="155"/>
    </row>
    <row r="343" spans="1:45" s="195" customFormat="1" ht="16.5" x14ac:dyDescent="0.3">
      <c r="A343" s="189">
        <v>79270670</v>
      </c>
      <c r="B343" s="192" t="s">
        <v>184</v>
      </c>
      <c r="C343" s="193">
        <v>44901</v>
      </c>
      <c r="D343" s="194">
        <v>44805</v>
      </c>
      <c r="E343" s="194">
        <v>44834</v>
      </c>
      <c r="F343" s="202">
        <v>7034147</v>
      </c>
      <c r="G343" s="156">
        <v>0</v>
      </c>
      <c r="H343" s="157">
        <v>0</v>
      </c>
      <c r="I343" s="157">
        <v>0</v>
      </c>
      <c r="J343" s="157">
        <v>0</v>
      </c>
      <c r="K343" s="158">
        <v>0</v>
      </c>
      <c r="L343" s="158">
        <v>0</v>
      </c>
      <c r="M343" s="158">
        <v>0</v>
      </c>
      <c r="N343" s="158">
        <v>0</v>
      </c>
      <c r="O343" s="158">
        <v>0</v>
      </c>
      <c r="P343" s="158">
        <v>0</v>
      </c>
      <c r="Q343" s="158">
        <v>0</v>
      </c>
      <c r="R343" s="157">
        <v>0</v>
      </c>
      <c r="S343" s="158">
        <v>0</v>
      </c>
      <c r="T343" s="159">
        <v>0</v>
      </c>
      <c r="U343" s="158">
        <v>0</v>
      </c>
      <c r="V343" s="158">
        <v>0</v>
      </c>
      <c r="W343" s="158">
        <v>7034147</v>
      </c>
      <c r="X343" s="155">
        <f t="shared" si="18"/>
        <v>0</v>
      </c>
      <c r="Y343" s="158">
        <v>0</v>
      </c>
      <c r="Z343" s="158">
        <v>0</v>
      </c>
      <c r="AA343" s="157">
        <f t="shared" si="20"/>
        <v>0</v>
      </c>
      <c r="AB343" s="157">
        <f t="shared" si="21"/>
        <v>7034147</v>
      </c>
      <c r="AC343" s="167" t="s">
        <v>58</v>
      </c>
      <c r="AD343" s="161">
        <v>8067</v>
      </c>
      <c r="AE343" s="174" t="s">
        <v>126</v>
      </c>
      <c r="AF343" s="174">
        <v>2</v>
      </c>
      <c r="AG343" s="189" t="s">
        <v>71</v>
      </c>
      <c r="AH343" s="160"/>
      <c r="AI343" s="175">
        <v>44991</v>
      </c>
      <c r="AJ343" s="174"/>
      <c r="AK343" s="174"/>
      <c r="AL343" s="155"/>
      <c r="AM343" s="155"/>
      <c r="AN343" s="155"/>
      <c r="AO343" s="155"/>
      <c r="AP343" s="155"/>
      <c r="AQ343" s="155"/>
      <c r="AR343" s="155"/>
      <c r="AS343" s="155"/>
    </row>
    <row r="344" spans="1:45" s="195" customFormat="1" ht="16.5" x14ac:dyDescent="0.3">
      <c r="A344" s="189">
        <v>79590137</v>
      </c>
      <c r="B344" s="192" t="s">
        <v>512</v>
      </c>
      <c r="C344" s="193">
        <v>44904</v>
      </c>
      <c r="D344" s="194">
        <v>44562</v>
      </c>
      <c r="E344" s="194">
        <v>44895</v>
      </c>
      <c r="F344" s="202">
        <v>28058760</v>
      </c>
      <c r="G344" s="156">
        <v>0</v>
      </c>
      <c r="H344" s="157">
        <v>0</v>
      </c>
      <c r="I344" s="157">
        <v>0</v>
      </c>
      <c r="J344" s="157">
        <v>0</v>
      </c>
      <c r="K344" s="158">
        <v>0</v>
      </c>
      <c r="L344" s="158">
        <v>0</v>
      </c>
      <c r="M344" s="158">
        <v>0</v>
      </c>
      <c r="N344" s="158">
        <v>0</v>
      </c>
      <c r="O344" s="158">
        <v>0</v>
      </c>
      <c r="P344" s="158">
        <v>0</v>
      </c>
      <c r="Q344" s="158">
        <v>0</v>
      </c>
      <c r="R344" s="157">
        <v>0</v>
      </c>
      <c r="S344" s="158">
        <v>213234</v>
      </c>
      <c r="T344" s="159">
        <v>0</v>
      </c>
      <c r="U344" s="158">
        <v>0</v>
      </c>
      <c r="V344" s="158">
        <v>2281420</v>
      </c>
      <c r="W344" s="158">
        <v>25564106</v>
      </c>
      <c r="X344" s="155">
        <f t="shared" si="18"/>
        <v>0</v>
      </c>
      <c r="Y344" s="158">
        <v>0</v>
      </c>
      <c r="Z344" s="158">
        <v>0</v>
      </c>
      <c r="AA344" s="157">
        <f t="shared" si="20"/>
        <v>0</v>
      </c>
      <c r="AB344" s="157">
        <f t="shared" si="21"/>
        <v>28058760</v>
      </c>
      <c r="AC344" s="167" t="s">
        <v>58</v>
      </c>
      <c r="AD344" s="161">
        <v>8126</v>
      </c>
      <c r="AE344" s="174" t="s">
        <v>126</v>
      </c>
      <c r="AF344" s="174">
        <v>2</v>
      </c>
      <c r="AG344" s="189" t="s">
        <v>71</v>
      </c>
      <c r="AH344" s="160"/>
      <c r="AI344" s="175">
        <v>44994</v>
      </c>
      <c r="AJ344" s="174"/>
      <c r="AK344" s="174"/>
      <c r="AL344" s="155"/>
      <c r="AM344" s="155"/>
      <c r="AN344" s="155"/>
      <c r="AO344" s="155"/>
      <c r="AP344" s="155"/>
      <c r="AQ344" s="155"/>
      <c r="AR344" s="155"/>
      <c r="AS344" s="155"/>
    </row>
    <row r="345" spans="1:45" s="195" customFormat="1" ht="16.5" x14ac:dyDescent="0.3">
      <c r="A345" s="189">
        <v>79487376</v>
      </c>
      <c r="B345" s="192" t="s">
        <v>513</v>
      </c>
      <c r="C345" s="193">
        <v>44904</v>
      </c>
      <c r="D345" s="194">
        <v>44896</v>
      </c>
      <c r="E345" s="194">
        <v>44895</v>
      </c>
      <c r="F345" s="202">
        <v>4447203</v>
      </c>
      <c r="G345" s="156">
        <v>0</v>
      </c>
      <c r="H345" s="157">
        <v>0</v>
      </c>
      <c r="I345" s="157">
        <v>0</v>
      </c>
      <c r="J345" s="157">
        <v>2901256</v>
      </c>
      <c r="K345" s="158">
        <v>0</v>
      </c>
      <c r="L345" s="158">
        <v>0</v>
      </c>
      <c r="M345" s="158">
        <v>0</v>
      </c>
      <c r="N345" s="158">
        <v>0</v>
      </c>
      <c r="O345" s="158">
        <v>0</v>
      </c>
      <c r="P345" s="158">
        <v>0</v>
      </c>
      <c r="Q345" s="158">
        <v>0</v>
      </c>
      <c r="R345" s="157">
        <v>0</v>
      </c>
      <c r="S345" s="158">
        <v>1171062</v>
      </c>
      <c r="T345" s="159">
        <v>0</v>
      </c>
      <c r="U345" s="158">
        <v>0</v>
      </c>
      <c r="V345" s="158">
        <v>0</v>
      </c>
      <c r="W345" s="158">
        <v>374885</v>
      </c>
      <c r="X345" s="155">
        <f t="shared" si="18"/>
        <v>0</v>
      </c>
      <c r="Y345" s="158">
        <v>0</v>
      </c>
      <c r="Z345" s="158">
        <v>0</v>
      </c>
      <c r="AA345" s="157">
        <f t="shared" si="20"/>
        <v>0</v>
      </c>
      <c r="AB345" s="157">
        <f t="shared" si="21"/>
        <v>4447203</v>
      </c>
      <c r="AC345" s="167" t="s">
        <v>58</v>
      </c>
      <c r="AD345" s="161">
        <v>8122</v>
      </c>
      <c r="AE345" s="174" t="s">
        <v>126</v>
      </c>
      <c r="AF345" s="174">
        <v>2</v>
      </c>
      <c r="AG345" s="189" t="s">
        <v>71</v>
      </c>
      <c r="AH345" s="160"/>
      <c r="AI345" s="175">
        <v>44994</v>
      </c>
      <c r="AJ345" s="174"/>
      <c r="AK345" s="174"/>
      <c r="AL345" s="155"/>
      <c r="AM345" s="155"/>
      <c r="AN345" s="155"/>
      <c r="AO345" s="155"/>
      <c r="AP345" s="155"/>
      <c r="AQ345" s="155"/>
      <c r="AR345" s="155"/>
      <c r="AS345" s="155"/>
    </row>
    <row r="346" spans="1:45" s="195" customFormat="1" ht="16.5" x14ac:dyDescent="0.3">
      <c r="A346" s="189">
        <v>830099212</v>
      </c>
      <c r="B346" s="192" t="s">
        <v>133</v>
      </c>
      <c r="C346" s="193">
        <v>44908</v>
      </c>
      <c r="D346" s="194">
        <v>42125</v>
      </c>
      <c r="E346" s="194">
        <v>44895</v>
      </c>
      <c r="F346" s="202">
        <v>15470718570</v>
      </c>
      <c r="G346" s="156">
        <v>181162161</v>
      </c>
      <c r="H346" s="157">
        <v>0</v>
      </c>
      <c r="I346" s="157">
        <v>0</v>
      </c>
      <c r="J346" s="157">
        <v>7821738580</v>
      </c>
      <c r="K346" s="158">
        <v>245890</v>
      </c>
      <c r="L346" s="158">
        <v>476263155</v>
      </c>
      <c r="M346" s="158">
        <v>1155841733</v>
      </c>
      <c r="N346" s="158">
        <v>0</v>
      </c>
      <c r="O346" s="158">
        <v>0</v>
      </c>
      <c r="P346" s="158">
        <v>0</v>
      </c>
      <c r="Q346" s="158">
        <v>679356100</v>
      </c>
      <c r="R346" s="157">
        <v>11842439</v>
      </c>
      <c r="S346" s="158">
        <v>811449173</v>
      </c>
      <c r="T346" s="159">
        <v>927503041</v>
      </c>
      <c r="U346" s="158">
        <v>0</v>
      </c>
      <c r="V346" s="158">
        <v>1260896</v>
      </c>
      <c r="W346" s="158">
        <v>3404055402</v>
      </c>
      <c r="X346" s="155">
        <f t="shared" si="18"/>
        <v>0</v>
      </c>
      <c r="Y346" s="158">
        <v>0</v>
      </c>
      <c r="Z346" s="158">
        <v>0</v>
      </c>
      <c r="AA346" s="157">
        <f t="shared" si="20"/>
        <v>0</v>
      </c>
      <c r="AB346" s="157">
        <f t="shared" si="21"/>
        <v>15470718570</v>
      </c>
      <c r="AC346" s="167" t="s">
        <v>55</v>
      </c>
      <c r="AD346" s="161">
        <v>8212</v>
      </c>
      <c r="AE346" s="174" t="s">
        <v>126</v>
      </c>
      <c r="AF346" s="174">
        <v>2</v>
      </c>
      <c r="AG346" s="189" t="s">
        <v>71</v>
      </c>
      <c r="AH346" s="160"/>
      <c r="AI346" s="175">
        <v>44998</v>
      </c>
      <c r="AJ346" s="174"/>
      <c r="AK346" s="174"/>
      <c r="AL346" s="155"/>
      <c r="AM346" s="155"/>
      <c r="AN346" s="155"/>
      <c r="AO346" s="155"/>
      <c r="AP346" s="155"/>
      <c r="AQ346" s="155"/>
      <c r="AR346" s="155"/>
      <c r="AS346" s="155"/>
    </row>
    <row r="347" spans="1:45" s="195" customFormat="1" ht="16.5" x14ac:dyDescent="0.3">
      <c r="A347" s="189">
        <v>800222844</v>
      </c>
      <c r="B347" s="192" t="s">
        <v>514</v>
      </c>
      <c r="C347" s="193">
        <v>44908</v>
      </c>
      <c r="D347" s="194">
        <v>43221</v>
      </c>
      <c r="E347" s="194">
        <v>44895</v>
      </c>
      <c r="F347" s="202">
        <v>946939184</v>
      </c>
      <c r="G347" s="156">
        <v>0</v>
      </c>
      <c r="H347" s="157">
        <v>0</v>
      </c>
      <c r="I347" s="157">
        <v>0</v>
      </c>
      <c r="J347" s="157">
        <v>190890167</v>
      </c>
      <c r="K347" s="158">
        <v>0</v>
      </c>
      <c r="L347" s="158">
        <v>109200</v>
      </c>
      <c r="M347" s="158">
        <v>109200</v>
      </c>
      <c r="N347" s="158">
        <v>0</v>
      </c>
      <c r="O347" s="158">
        <v>0</v>
      </c>
      <c r="P347" s="158">
        <v>0</v>
      </c>
      <c r="Q347" s="158">
        <v>17247406</v>
      </c>
      <c r="R347" s="157">
        <v>0</v>
      </c>
      <c r="S347" s="158">
        <v>277790840</v>
      </c>
      <c r="T347" s="159">
        <v>456108009</v>
      </c>
      <c r="U347" s="158">
        <v>0</v>
      </c>
      <c r="V347" s="158">
        <v>0</v>
      </c>
      <c r="W347" s="158">
        <v>4684362</v>
      </c>
      <c r="X347" s="155">
        <f t="shared" si="18"/>
        <v>0</v>
      </c>
      <c r="Y347" s="158">
        <v>0</v>
      </c>
      <c r="Z347" s="158">
        <v>0</v>
      </c>
      <c r="AA347" s="157">
        <f t="shared" si="20"/>
        <v>0</v>
      </c>
      <c r="AB347" s="157">
        <f t="shared" si="21"/>
        <v>946939184</v>
      </c>
      <c r="AC347" s="167" t="s">
        <v>19</v>
      </c>
      <c r="AD347" s="161">
        <v>8210</v>
      </c>
      <c r="AE347" s="174" t="s">
        <v>126</v>
      </c>
      <c r="AF347" s="174">
        <v>2</v>
      </c>
      <c r="AG347" s="189" t="s">
        <v>71</v>
      </c>
      <c r="AH347" s="160"/>
      <c r="AI347" s="175">
        <v>44998</v>
      </c>
      <c r="AJ347" s="174"/>
      <c r="AK347" s="174"/>
      <c r="AL347" s="155"/>
      <c r="AM347" s="155"/>
      <c r="AN347" s="155"/>
      <c r="AO347" s="155"/>
      <c r="AP347" s="155"/>
      <c r="AQ347" s="155"/>
      <c r="AR347" s="155"/>
      <c r="AS347" s="155"/>
    </row>
    <row r="348" spans="1:45" s="195" customFormat="1" ht="16.5" x14ac:dyDescent="0.3">
      <c r="A348" s="189">
        <v>891856161</v>
      </c>
      <c r="B348" s="192" t="s">
        <v>515</v>
      </c>
      <c r="C348" s="193">
        <v>44910</v>
      </c>
      <c r="D348" s="194">
        <v>41609</v>
      </c>
      <c r="E348" s="194">
        <v>44895</v>
      </c>
      <c r="F348" s="202">
        <v>494120144</v>
      </c>
      <c r="G348" s="156">
        <v>299622</v>
      </c>
      <c r="H348" s="157">
        <v>0</v>
      </c>
      <c r="I348" s="157">
        <v>0</v>
      </c>
      <c r="J348" s="157">
        <v>34947493</v>
      </c>
      <c r="K348" s="158">
        <v>0</v>
      </c>
      <c r="L348" s="158">
        <v>234000</v>
      </c>
      <c r="M348" s="158">
        <v>10638921</v>
      </c>
      <c r="N348" s="158">
        <v>8399635</v>
      </c>
      <c r="O348" s="158">
        <v>0</v>
      </c>
      <c r="P348" s="158">
        <v>0</v>
      </c>
      <c r="Q348" s="158">
        <v>28241897</v>
      </c>
      <c r="R348" s="157">
        <v>275649529</v>
      </c>
      <c r="S348" s="158">
        <v>61090418</v>
      </c>
      <c r="T348" s="159">
        <v>20000298</v>
      </c>
      <c r="U348" s="158">
        <v>3369496</v>
      </c>
      <c r="V348" s="158">
        <v>14029047</v>
      </c>
      <c r="W348" s="158">
        <v>37219788</v>
      </c>
      <c r="X348" s="155">
        <f t="shared" si="18"/>
        <v>0</v>
      </c>
      <c r="Y348" s="158">
        <v>0</v>
      </c>
      <c r="Z348" s="158">
        <v>0</v>
      </c>
      <c r="AA348" s="157">
        <f t="shared" si="20"/>
        <v>0</v>
      </c>
      <c r="AB348" s="157">
        <f t="shared" si="21"/>
        <v>494120144</v>
      </c>
      <c r="AC348" s="167" t="s">
        <v>19</v>
      </c>
      <c r="AD348" s="161">
        <v>8272</v>
      </c>
      <c r="AE348" s="174" t="s">
        <v>126</v>
      </c>
      <c r="AF348" s="174">
        <v>2</v>
      </c>
      <c r="AG348" s="189" t="s">
        <v>71</v>
      </c>
      <c r="AH348" s="160"/>
      <c r="AI348" s="175">
        <v>45000</v>
      </c>
      <c r="AJ348" s="174"/>
      <c r="AK348" s="174"/>
      <c r="AL348" s="155"/>
      <c r="AM348" s="155"/>
      <c r="AN348" s="155"/>
      <c r="AO348" s="155"/>
      <c r="AP348" s="155"/>
      <c r="AQ348" s="155"/>
      <c r="AR348" s="155"/>
      <c r="AS348" s="155"/>
    </row>
    <row r="349" spans="1:45" s="195" customFormat="1" ht="16.5" x14ac:dyDescent="0.3">
      <c r="A349" s="189">
        <v>387017</v>
      </c>
      <c r="B349" s="192" t="s">
        <v>516</v>
      </c>
      <c r="C349" s="193">
        <v>44910</v>
      </c>
      <c r="D349" s="194">
        <v>43891</v>
      </c>
      <c r="E349" s="194">
        <v>44681</v>
      </c>
      <c r="F349" s="202">
        <v>67524900</v>
      </c>
      <c r="G349" s="156">
        <v>37380</v>
      </c>
      <c r="H349" s="157">
        <v>0</v>
      </c>
      <c r="I349" s="157">
        <v>0</v>
      </c>
      <c r="J349" s="157">
        <v>0</v>
      </c>
      <c r="K349" s="158">
        <v>0</v>
      </c>
      <c r="L349" s="158">
        <v>0</v>
      </c>
      <c r="M349" s="158">
        <v>0</v>
      </c>
      <c r="N349" s="158">
        <v>0</v>
      </c>
      <c r="O349" s="158">
        <v>0</v>
      </c>
      <c r="P349" s="158">
        <v>0</v>
      </c>
      <c r="Q349" s="158">
        <v>0</v>
      </c>
      <c r="R349" s="157">
        <v>0</v>
      </c>
      <c r="S349" s="158">
        <v>0</v>
      </c>
      <c r="T349" s="159">
        <v>1489700</v>
      </c>
      <c r="U349" s="158">
        <v>0</v>
      </c>
      <c r="V349" s="158">
        <v>6209600</v>
      </c>
      <c r="W349" s="158">
        <v>59788220</v>
      </c>
      <c r="X349" s="155">
        <f t="shared" si="18"/>
        <v>0</v>
      </c>
      <c r="Y349" s="158">
        <v>0</v>
      </c>
      <c r="Z349" s="158">
        <v>0</v>
      </c>
      <c r="AA349" s="157">
        <f t="shared" si="20"/>
        <v>0</v>
      </c>
      <c r="AB349" s="157">
        <f t="shared" si="21"/>
        <v>67524900</v>
      </c>
      <c r="AC349" s="167" t="s">
        <v>58</v>
      </c>
      <c r="AD349" s="161">
        <v>8270</v>
      </c>
      <c r="AE349" s="174" t="s">
        <v>126</v>
      </c>
      <c r="AF349" s="174">
        <v>2</v>
      </c>
      <c r="AG349" s="189" t="s">
        <v>71</v>
      </c>
      <c r="AH349" s="160"/>
      <c r="AI349" s="175">
        <v>45000</v>
      </c>
      <c r="AJ349" s="174"/>
      <c r="AK349" s="174"/>
      <c r="AL349" s="155"/>
      <c r="AM349" s="155"/>
      <c r="AN349" s="155"/>
      <c r="AO349" s="155"/>
      <c r="AP349" s="155"/>
      <c r="AQ349" s="155"/>
      <c r="AR349" s="155"/>
      <c r="AS349" s="155"/>
    </row>
    <row r="350" spans="1:45" s="195" customFormat="1" ht="16.5" x14ac:dyDescent="0.3">
      <c r="A350" s="189">
        <v>900406995</v>
      </c>
      <c r="B350" s="192" t="s">
        <v>517</v>
      </c>
      <c r="C350" s="193">
        <v>44911</v>
      </c>
      <c r="D350" s="194">
        <v>44256</v>
      </c>
      <c r="E350" s="194">
        <v>44895</v>
      </c>
      <c r="F350" s="202">
        <v>71499825</v>
      </c>
      <c r="G350" s="156">
        <v>0</v>
      </c>
      <c r="H350" s="157">
        <v>0</v>
      </c>
      <c r="I350" s="157">
        <v>0</v>
      </c>
      <c r="J350" s="157">
        <v>1256850</v>
      </c>
      <c r="K350" s="158">
        <v>0</v>
      </c>
      <c r="L350" s="158">
        <v>0</v>
      </c>
      <c r="M350" s="158">
        <v>0</v>
      </c>
      <c r="N350" s="158">
        <v>0</v>
      </c>
      <c r="O350" s="158">
        <v>0</v>
      </c>
      <c r="P350" s="158">
        <v>0</v>
      </c>
      <c r="Q350" s="158">
        <v>0</v>
      </c>
      <c r="R350" s="157">
        <v>0</v>
      </c>
      <c r="S350" s="158">
        <v>0</v>
      </c>
      <c r="T350" s="159">
        <v>69893875</v>
      </c>
      <c r="U350" s="158">
        <v>0</v>
      </c>
      <c r="V350" s="158">
        <v>323450</v>
      </c>
      <c r="W350" s="158">
        <v>25650</v>
      </c>
      <c r="X350" s="155">
        <f t="shared" si="18"/>
        <v>0</v>
      </c>
      <c r="Y350" s="158">
        <v>0</v>
      </c>
      <c r="Z350" s="158">
        <v>0</v>
      </c>
      <c r="AA350" s="157">
        <f t="shared" si="20"/>
        <v>0</v>
      </c>
      <c r="AB350" s="157">
        <f t="shared" si="21"/>
        <v>71499825</v>
      </c>
      <c r="AC350" s="167" t="e">
        <v>#N/A</v>
      </c>
      <c r="AD350" s="161">
        <v>8288</v>
      </c>
      <c r="AE350" s="174" t="s">
        <v>126</v>
      </c>
      <c r="AF350" s="174">
        <v>2</v>
      </c>
      <c r="AG350" s="189" t="s">
        <v>71</v>
      </c>
      <c r="AH350" s="160"/>
      <c r="AI350" s="175">
        <v>45001</v>
      </c>
      <c r="AJ350" s="174"/>
      <c r="AK350" s="174"/>
      <c r="AL350" s="155"/>
      <c r="AM350" s="155"/>
      <c r="AN350" s="155"/>
      <c r="AO350" s="155"/>
      <c r="AP350" s="155"/>
      <c r="AQ350" s="155"/>
      <c r="AR350" s="155"/>
      <c r="AS350" s="155"/>
    </row>
    <row r="351" spans="1:45" s="195" customFormat="1" ht="16.5" x14ac:dyDescent="0.3">
      <c r="A351" s="189">
        <v>806015201</v>
      </c>
      <c r="B351" s="192" t="s">
        <v>518</v>
      </c>
      <c r="C351" s="193">
        <v>44912</v>
      </c>
      <c r="D351" s="194">
        <v>42767</v>
      </c>
      <c r="E351" s="194">
        <v>44895</v>
      </c>
      <c r="F351" s="202">
        <v>1725198363</v>
      </c>
      <c r="G351" s="156">
        <v>0</v>
      </c>
      <c r="H351" s="157">
        <v>0</v>
      </c>
      <c r="I351" s="157">
        <v>0</v>
      </c>
      <c r="J351" s="157">
        <v>233978934</v>
      </c>
      <c r="K351" s="158">
        <v>0</v>
      </c>
      <c r="L351" s="158">
        <v>857149</v>
      </c>
      <c r="M351" s="158">
        <v>3209124</v>
      </c>
      <c r="N351" s="158">
        <v>848755</v>
      </c>
      <c r="O351" s="158">
        <v>0</v>
      </c>
      <c r="P351" s="158">
        <v>0</v>
      </c>
      <c r="Q351" s="158">
        <v>93469702</v>
      </c>
      <c r="R351" s="157">
        <v>0</v>
      </c>
      <c r="S351" s="158">
        <v>400735698</v>
      </c>
      <c r="T351" s="159">
        <v>231226847</v>
      </c>
      <c r="U351" s="158">
        <v>0</v>
      </c>
      <c r="V351" s="158">
        <v>183127396</v>
      </c>
      <c r="W351" s="158">
        <v>577744758</v>
      </c>
      <c r="X351" s="155">
        <f t="shared" si="18"/>
        <v>0</v>
      </c>
      <c r="Y351" s="158">
        <v>0</v>
      </c>
      <c r="Z351" s="158">
        <v>0</v>
      </c>
      <c r="AA351" s="157">
        <f t="shared" si="20"/>
        <v>0</v>
      </c>
      <c r="AB351" s="157">
        <f t="shared" si="21"/>
        <v>1725198363</v>
      </c>
      <c r="AC351" s="167" t="s">
        <v>59</v>
      </c>
      <c r="AD351" s="161">
        <v>8304</v>
      </c>
      <c r="AE351" s="174" t="s">
        <v>126</v>
      </c>
      <c r="AF351" s="174">
        <v>2</v>
      </c>
      <c r="AG351" s="189" t="s">
        <v>71</v>
      </c>
      <c r="AH351" s="160"/>
      <c r="AI351" s="175">
        <v>45002</v>
      </c>
      <c r="AJ351" s="174"/>
      <c r="AK351" s="174"/>
      <c r="AL351" s="155"/>
      <c r="AM351" s="155"/>
      <c r="AN351" s="155"/>
      <c r="AO351" s="155"/>
      <c r="AP351" s="155"/>
      <c r="AQ351" s="155"/>
      <c r="AR351" s="155"/>
      <c r="AS351" s="155"/>
    </row>
    <row r="352" spans="1:45" s="195" customFormat="1" ht="16.5" x14ac:dyDescent="0.3">
      <c r="A352" s="189">
        <v>820001277</v>
      </c>
      <c r="B352" s="192" t="s">
        <v>136</v>
      </c>
      <c r="C352" s="193">
        <v>44912</v>
      </c>
      <c r="D352" s="194">
        <v>43132</v>
      </c>
      <c r="E352" s="194">
        <v>44895</v>
      </c>
      <c r="F352" s="202">
        <v>1911955918</v>
      </c>
      <c r="G352" s="156">
        <v>7676</v>
      </c>
      <c r="H352" s="157">
        <v>0</v>
      </c>
      <c r="I352" s="157">
        <v>0</v>
      </c>
      <c r="J352" s="157">
        <f>810319571-G352</f>
        <v>810311895</v>
      </c>
      <c r="K352" s="158">
        <v>0</v>
      </c>
      <c r="L352" s="158">
        <v>93369318</v>
      </c>
      <c r="M352" s="158">
        <v>179550493</v>
      </c>
      <c r="N352" s="158">
        <v>0</v>
      </c>
      <c r="O352" s="158">
        <v>0</v>
      </c>
      <c r="P352" s="158">
        <v>0</v>
      </c>
      <c r="Q352" s="158">
        <v>289059255</v>
      </c>
      <c r="R352" s="157">
        <v>0</v>
      </c>
      <c r="S352" s="158">
        <v>151301793</v>
      </c>
      <c r="T352" s="159">
        <v>75661844</v>
      </c>
      <c r="U352" s="158">
        <v>15658104</v>
      </c>
      <c r="V352" s="158">
        <v>39822466</v>
      </c>
      <c r="W352" s="158">
        <v>257213074</v>
      </c>
      <c r="X352" s="155">
        <f t="shared" si="18"/>
        <v>0</v>
      </c>
      <c r="Y352" s="158">
        <v>0</v>
      </c>
      <c r="Z352" s="158">
        <v>0</v>
      </c>
      <c r="AA352" s="157">
        <f t="shared" si="20"/>
        <v>0</v>
      </c>
      <c r="AB352" s="157">
        <f t="shared" si="21"/>
        <v>1911955918</v>
      </c>
      <c r="AC352" s="167" t="s">
        <v>19</v>
      </c>
      <c r="AD352" s="161">
        <v>8300</v>
      </c>
      <c r="AE352" s="174" t="s">
        <v>126</v>
      </c>
      <c r="AF352" s="174">
        <v>2</v>
      </c>
      <c r="AG352" s="189" t="s">
        <v>71</v>
      </c>
      <c r="AH352" s="160"/>
      <c r="AI352" s="175">
        <v>45002</v>
      </c>
      <c r="AJ352" s="174"/>
      <c r="AK352" s="174"/>
      <c r="AL352" s="155"/>
      <c r="AM352" s="155"/>
      <c r="AN352" s="155"/>
      <c r="AO352" s="155"/>
      <c r="AP352" s="155"/>
      <c r="AQ352" s="155"/>
      <c r="AR352" s="155"/>
      <c r="AS352" s="155"/>
    </row>
    <row r="353" spans="1:45" s="195" customFormat="1" ht="16.5" x14ac:dyDescent="0.3">
      <c r="A353" s="189">
        <v>860002541</v>
      </c>
      <c r="B353" s="192" t="s">
        <v>519</v>
      </c>
      <c r="C353" s="193">
        <v>44912</v>
      </c>
      <c r="D353" s="194">
        <v>42156</v>
      </c>
      <c r="E353" s="194">
        <v>44895</v>
      </c>
      <c r="F353" s="202">
        <v>4850370042</v>
      </c>
      <c r="G353" s="156">
        <v>64121958</v>
      </c>
      <c r="H353" s="157">
        <v>0</v>
      </c>
      <c r="I353" s="157">
        <v>0</v>
      </c>
      <c r="J353" s="157">
        <v>359414928</v>
      </c>
      <c r="K353" s="158">
        <v>1876539</v>
      </c>
      <c r="L353" s="158">
        <v>1261185933</v>
      </c>
      <c r="M353" s="158">
        <v>218940590</v>
      </c>
      <c r="N353" s="158">
        <v>60050144</v>
      </c>
      <c r="O353" s="158">
        <v>0</v>
      </c>
      <c r="P353" s="158">
        <v>9424508</v>
      </c>
      <c r="Q353" s="158">
        <v>627275209</v>
      </c>
      <c r="R353" s="157">
        <v>0</v>
      </c>
      <c r="S353" s="158">
        <v>583779042</v>
      </c>
      <c r="T353" s="159">
        <v>373987182</v>
      </c>
      <c r="U353" s="158">
        <v>0</v>
      </c>
      <c r="V353" s="158">
        <v>115409839</v>
      </c>
      <c r="W353" s="158">
        <v>1174904170</v>
      </c>
      <c r="X353" s="155">
        <f t="shared" si="18"/>
        <v>0</v>
      </c>
      <c r="Y353" s="158">
        <v>0</v>
      </c>
      <c r="Z353" s="158">
        <v>0</v>
      </c>
      <c r="AA353" s="157">
        <f t="shared" si="20"/>
        <v>0</v>
      </c>
      <c r="AB353" s="157">
        <f t="shared" si="21"/>
        <v>4850370042</v>
      </c>
      <c r="AC353" s="167" t="s">
        <v>55</v>
      </c>
      <c r="AD353" s="161">
        <v>8298</v>
      </c>
      <c r="AE353" s="174" t="s">
        <v>126</v>
      </c>
      <c r="AF353" s="174">
        <v>2</v>
      </c>
      <c r="AG353" s="189" t="s">
        <v>71</v>
      </c>
      <c r="AH353" s="160"/>
      <c r="AI353" s="175">
        <v>45002</v>
      </c>
      <c r="AJ353" s="174"/>
      <c r="AK353" s="174"/>
      <c r="AL353" s="155"/>
      <c r="AM353" s="155"/>
      <c r="AN353" s="155"/>
      <c r="AO353" s="155"/>
      <c r="AP353" s="155"/>
      <c r="AQ353" s="155"/>
      <c r="AR353" s="155"/>
      <c r="AS353" s="155"/>
    </row>
    <row r="354" spans="1:45" s="195" customFormat="1" ht="16.5" x14ac:dyDescent="0.3">
      <c r="A354" s="189">
        <v>800066001</v>
      </c>
      <c r="B354" s="192" t="s">
        <v>520</v>
      </c>
      <c r="C354" s="193">
        <v>44913</v>
      </c>
      <c r="D354" s="194">
        <v>43800</v>
      </c>
      <c r="E354" s="194">
        <v>44895</v>
      </c>
      <c r="F354" s="202">
        <v>11411421417</v>
      </c>
      <c r="G354" s="156">
        <v>25659703</v>
      </c>
      <c r="H354" s="157">
        <v>0</v>
      </c>
      <c r="I354" s="157">
        <v>0</v>
      </c>
      <c r="J354" s="157">
        <v>1891710872</v>
      </c>
      <c r="K354" s="158">
        <v>5180000</v>
      </c>
      <c r="L354" s="158">
        <v>3177488</v>
      </c>
      <c r="M354" s="158">
        <v>7930547</v>
      </c>
      <c r="N354" s="158">
        <v>5169289053</v>
      </c>
      <c r="O354" s="158">
        <v>0</v>
      </c>
      <c r="P354" s="158">
        <v>7859816</v>
      </c>
      <c r="Q354" s="158">
        <v>570292067</v>
      </c>
      <c r="R354" s="157">
        <v>136883321</v>
      </c>
      <c r="S354" s="158">
        <v>419923974</v>
      </c>
      <c r="T354" s="159">
        <v>732408124</v>
      </c>
      <c r="U354" s="158">
        <v>33517034</v>
      </c>
      <c r="V354" s="158">
        <v>761730130</v>
      </c>
      <c r="W354" s="158">
        <v>1645859288</v>
      </c>
      <c r="X354" s="155">
        <f t="shared" si="18"/>
        <v>0</v>
      </c>
      <c r="Y354" s="158">
        <v>0</v>
      </c>
      <c r="Z354" s="158">
        <v>0</v>
      </c>
      <c r="AA354" s="157">
        <f t="shared" si="20"/>
        <v>0</v>
      </c>
      <c r="AB354" s="157">
        <f t="shared" si="21"/>
        <v>11411421417</v>
      </c>
      <c r="AC354" s="167" t="s">
        <v>55</v>
      </c>
      <c r="AD354" s="161">
        <v>8314</v>
      </c>
      <c r="AE354" s="174" t="s">
        <v>126</v>
      </c>
      <c r="AF354" s="174">
        <v>2</v>
      </c>
      <c r="AG354" s="189" t="s">
        <v>71</v>
      </c>
      <c r="AH354" s="160"/>
      <c r="AI354" s="175">
        <v>45003</v>
      </c>
      <c r="AJ354" s="174"/>
      <c r="AK354" s="174"/>
      <c r="AL354" s="155"/>
      <c r="AM354" s="155"/>
      <c r="AN354" s="155"/>
      <c r="AO354" s="155"/>
      <c r="AP354" s="155"/>
      <c r="AQ354" s="155"/>
      <c r="AR354" s="155"/>
      <c r="AS354" s="155"/>
    </row>
    <row r="355" spans="1:45" s="195" customFormat="1" ht="16.5" x14ac:dyDescent="0.3">
      <c r="A355" s="189">
        <v>900529056</v>
      </c>
      <c r="B355" s="192" t="s">
        <v>521</v>
      </c>
      <c r="C355" s="193">
        <v>44914</v>
      </c>
      <c r="D355" s="194">
        <v>43009</v>
      </c>
      <c r="E355" s="194">
        <v>44895</v>
      </c>
      <c r="F355" s="202">
        <v>9455302997</v>
      </c>
      <c r="G355" s="156">
        <v>7100139</v>
      </c>
      <c r="H355" s="157">
        <v>0</v>
      </c>
      <c r="I355" s="157">
        <v>0</v>
      </c>
      <c r="J355" s="157">
        <v>5585128708</v>
      </c>
      <c r="K355" s="158">
        <v>0</v>
      </c>
      <c r="L355" s="158">
        <v>141716958</v>
      </c>
      <c r="M355" s="158">
        <v>115173592</v>
      </c>
      <c r="N355" s="158">
        <v>46712425</v>
      </c>
      <c r="O355" s="158">
        <v>0</v>
      </c>
      <c r="P355" s="158">
        <v>0</v>
      </c>
      <c r="Q355" s="158">
        <v>636514147</v>
      </c>
      <c r="R355" s="157">
        <v>0</v>
      </c>
      <c r="S355" s="158">
        <v>1303714631</v>
      </c>
      <c r="T355" s="159">
        <v>300431441</v>
      </c>
      <c r="U355" s="158">
        <v>4346208</v>
      </c>
      <c r="V355" s="158">
        <v>481118</v>
      </c>
      <c r="W355" s="158">
        <v>1313983630</v>
      </c>
      <c r="X355" s="155">
        <f t="shared" si="18"/>
        <v>0</v>
      </c>
      <c r="Y355" s="158">
        <v>0</v>
      </c>
      <c r="Z355" s="158">
        <v>0</v>
      </c>
      <c r="AA355" s="157">
        <f t="shared" si="20"/>
        <v>0</v>
      </c>
      <c r="AB355" s="157">
        <f t="shared" si="21"/>
        <v>9455302997</v>
      </c>
      <c r="AC355" s="167" t="s">
        <v>55</v>
      </c>
      <c r="AD355" s="161">
        <v>8340</v>
      </c>
      <c r="AE355" s="174" t="s">
        <v>126</v>
      </c>
      <c r="AF355" s="174">
        <v>2</v>
      </c>
      <c r="AG355" s="189" t="s">
        <v>71</v>
      </c>
      <c r="AH355" s="160"/>
      <c r="AI355" s="175">
        <v>45004</v>
      </c>
      <c r="AJ355" s="174"/>
      <c r="AK355" s="174"/>
      <c r="AL355" s="155"/>
      <c r="AM355" s="155"/>
      <c r="AN355" s="155"/>
      <c r="AO355" s="155"/>
      <c r="AP355" s="155"/>
      <c r="AQ355" s="155"/>
      <c r="AR355" s="155"/>
      <c r="AS355" s="155"/>
    </row>
    <row r="356" spans="1:45" s="195" customFormat="1" ht="16.5" x14ac:dyDescent="0.3">
      <c r="A356" s="189">
        <v>800094898</v>
      </c>
      <c r="B356" s="192" t="s">
        <v>522</v>
      </c>
      <c r="C356" s="193">
        <v>44914</v>
      </c>
      <c r="D356" s="194">
        <v>42644</v>
      </c>
      <c r="E356" s="194">
        <v>44895</v>
      </c>
      <c r="F356" s="202">
        <v>912502092</v>
      </c>
      <c r="G356" s="156">
        <v>55866253</v>
      </c>
      <c r="H356" s="157">
        <v>0</v>
      </c>
      <c r="I356" s="157">
        <v>0</v>
      </c>
      <c r="J356" s="157">
        <v>279374536</v>
      </c>
      <c r="K356" s="158">
        <v>3056299</v>
      </c>
      <c r="L356" s="158">
        <v>2236604</v>
      </c>
      <c r="M356" s="158">
        <v>1132682</v>
      </c>
      <c r="N356" s="158">
        <v>18162903</v>
      </c>
      <c r="O356" s="158">
        <v>0</v>
      </c>
      <c r="P356" s="158">
        <v>14252</v>
      </c>
      <c r="Q356" s="158">
        <v>40111528</v>
      </c>
      <c r="R356" s="157">
        <v>0</v>
      </c>
      <c r="S356" s="158">
        <v>43800240</v>
      </c>
      <c r="T356" s="159">
        <v>81246501</v>
      </c>
      <c r="U356" s="158">
        <v>555031</v>
      </c>
      <c r="V356" s="158">
        <v>188250000</v>
      </c>
      <c r="W356" s="158">
        <v>198695263</v>
      </c>
      <c r="X356" s="155">
        <f t="shared" si="18"/>
        <v>0</v>
      </c>
      <c r="Y356" s="158">
        <v>0</v>
      </c>
      <c r="Z356" s="158">
        <v>0</v>
      </c>
      <c r="AA356" s="157">
        <f t="shared" si="20"/>
        <v>0</v>
      </c>
      <c r="AB356" s="157">
        <f t="shared" si="21"/>
        <v>912502092</v>
      </c>
      <c r="AC356" s="167" t="s">
        <v>41</v>
      </c>
      <c r="AD356" s="161">
        <v>8335</v>
      </c>
      <c r="AE356" s="174" t="s">
        <v>126</v>
      </c>
      <c r="AF356" s="174">
        <v>2</v>
      </c>
      <c r="AG356" s="189" t="s">
        <v>71</v>
      </c>
      <c r="AH356" s="160"/>
      <c r="AI356" s="175">
        <v>45004</v>
      </c>
      <c r="AJ356" s="174"/>
      <c r="AK356" s="174"/>
      <c r="AL356" s="155"/>
      <c r="AM356" s="155"/>
      <c r="AN356" s="155"/>
      <c r="AO356" s="155"/>
      <c r="AP356" s="155"/>
      <c r="AQ356" s="155"/>
      <c r="AR356" s="155"/>
      <c r="AS356" s="155"/>
    </row>
    <row r="357" spans="1:45" s="195" customFormat="1" ht="16.5" x14ac:dyDescent="0.3">
      <c r="A357" s="189">
        <v>800242197</v>
      </c>
      <c r="B357" s="192" t="s">
        <v>523</v>
      </c>
      <c r="C357" s="193">
        <v>44915</v>
      </c>
      <c r="D357" s="194">
        <v>43466</v>
      </c>
      <c r="E357" s="194">
        <v>44895</v>
      </c>
      <c r="F357" s="202">
        <v>744550194</v>
      </c>
      <c r="G357" s="156">
        <v>433988</v>
      </c>
      <c r="H357" s="157">
        <v>0</v>
      </c>
      <c r="I357" s="157">
        <v>0</v>
      </c>
      <c r="J357" s="157">
        <v>75590535</v>
      </c>
      <c r="K357" s="158">
        <v>0</v>
      </c>
      <c r="L357" s="158">
        <v>0</v>
      </c>
      <c r="M357" s="158">
        <v>1058832</v>
      </c>
      <c r="N357" s="158">
        <v>59649242</v>
      </c>
      <c r="O357" s="158">
        <v>0</v>
      </c>
      <c r="P357" s="158">
        <v>0</v>
      </c>
      <c r="Q357" s="158">
        <v>31121399</v>
      </c>
      <c r="R357" s="157">
        <v>0</v>
      </c>
      <c r="S357" s="158">
        <v>103622461</v>
      </c>
      <c r="T357" s="159">
        <v>66642327</v>
      </c>
      <c r="U357" s="158">
        <v>0</v>
      </c>
      <c r="V357" s="158">
        <v>48620943</v>
      </c>
      <c r="W357" s="158">
        <v>357810467</v>
      </c>
      <c r="X357" s="155">
        <f t="shared" si="18"/>
        <v>0</v>
      </c>
      <c r="Y357" s="158">
        <v>0</v>
      </c>
      <c r="Z357" s="158">
        <v>0</v>
      </c>
      <c r="AA357" s="157">
        <f t="shared" si="20"/>
        <v>0</v>
      </c>
      <c r="AB357" s="157">
        <f t="shared" si="21"/>
        <v>744550194</v>
      </c>
      <c r="AC357" s="167" t="s">
        <v>19</v>
      </c>
      <c r="AD357" s="161">
        <v>8359</v>
      </c>
      <c r="AE357" s="174" t="s">
        <v>126</v>
      </c>
      <c r="AF357" s="174">
        <v>2</v>
      </c>
      <c r="AG357" s="189" t="s">
        <v>71</v>
      </c>
      <c r="AH357" s="160"/>
      <c r="AI357" s="175">
        <v>45005</v>
      </c>
      <c r="AJ357" s="174"/>
      <c r="AK357" s="174"/>
      <c r="AL357" s="155"/>
      <c r="AM357" s="155"/>
      <c r="AN357" s="155"/>
      <c r="AO357" s="155"/>
      <c r="AP357" s="155"/>
      <c r="AQ357" s="155"/>
      <c r="AR357" s="155"/>
      <c r="AS357" s="155"/>
    </row>
    <row r="358" spans="1:45" s="195" customFormat="1" ht="16.5" x14ac:dyDescent="0.3">
      <c r="A358" s="189">
        <v>899999092</v>
      </c>
      <c r="B358" s="192" t="s">
        <v>52</v>
      </c>
      <c r="C358" s="193">
        <v>44915</v>
      </c>
      <c r="D358" s="194">
        <v>42522</v>
      </c>
      <c r="E358" s="194">
        <v>44895</v>
      </c>
      <c r="F358" s="202">
        <v>25506047033</v>
      </c>
      <c r="G358" s="156">
        <v>48957899</v>
      </c>
      <c r="H358" s="157">
        <v>0</v>
      </c>
      <c r="I358" s="157">
        <v>0</v>
      </c>
      <c r="J358" s="157">
        <v>7855677816</v>
      </c>
      <c r="K358" s="158">
        <v>1188710</v>
      </c>
      <c r="L358" s="158">
        <v>1668861538</v>
      </c>
      <c r="M358" s="158">
        <v>1816700352</v>
      </c>
      <c r="N358" s="158">
        <v>86443765</v>
      </c>
      <c r="O358" s="158">
        <v>0</v>
      </c>
      <c r="P358" s="158">
        <v>0</v>
      </c>
      <c r="Q358" s="158">
        <v>4165987544</v>
      </c>
      <c r="R358" s="157">
        <v>0</v>
      </c>
      <c r="S358" s="158">
        <v>1724488754</v>
      </c>
      <c r="T358" s="159">
        <v>3084436436</v>
      </c>
      <c r="U358" s="158">
        <v>1038567919</v>
      </c>
      <c r="V358" s="158">
        <v>144322152</v>
      </c>
      <c r="W358" s="158">
        <v>3870414148</v>
      </c>
      <c r="X358" s="155">
        <f t="shared" si="18"/>
        <v>0</v>
      </c>
      <c r="Y358" s="158">
        <v>0</v>
      </c>
      <c r="Z358" s="158">
        <v>0</v>
      </c>
      <c r="AA358" s="157">
        <f t="shared" si="20"/>
        <v>0</v>
      </c>
      <c r="AB358" s="157">
        <f t="shared" si="21"/>
        <v>25506047033</v>
      </c>
      <c r="AC358" s="167" t="s">
        <v>55</v>
      </c>
      <c r="AD358" s="161">
        <v>8358</v>
      </c>
      <c r="AE358" s="174" t="s">
        <v>126</v>
      </c>
      <c r="AF358" s="174">
        <v>2</v>
      </c>
      <c r="AG358" s="189" t="s">
        <v>71</v>
      </c>
      <c r="AH358" s="160"/>
      <c r="AI358" s="175">
        <v>45005</v>
      </c>
      <c r="AJ358" s="174"/>
      <c r="AK358" s="174"/>
      <c r="AL358" s="155"/>
      <c r="AM358" s="155"/>
      <c r="AN358" s="155"/>
      <c r="AO358" s="155"/>
      <c r="AP358" s="155"/>
      <c r="AQ358" s="155"/>
      <c r="AR358" s="155"/>
      <c r="AS358" s="155"/>
    </row>
    <row r="359" spans="1:45" s="195" customFormat="1" ht="16.5" x14ac:dyDescent="0.3">
      <c r="A359" s="189">
        <v>805026666</v>
      </c>
      <c r="B359" s="192" t="s">
        <v>524</v>
      </c>
      <c r="C359" s="193">
        <v>44915</v>
      </c>
      <c r="D359" s="194">
        <v>44409</v>
      </c>
      <c r="E359" s="194">
        <v>44895</v>
      </c>
      <c r="F359" s="202">
        <v>1803807941</v>
      </c>
      <c r="G359" s="156">
        <v>110488</v>
      </c>
      <c r="H359" s="157">
        <v>0</v>
      </c>
      <c r="I359" s="157">
        <v>0</v>
      </c>
      <c r="J359" s="157">
        <v>336475870</v>
      </c>
      <c r="K359" s="158">
        <v>0</v>
      </c>
      <c r="L359" s="158">
        <v>0</v>
      </c>
      <c r="M359" s="158">
        <v>0</v>
      </c>
      <c r="N359" s="158">
        <v>0</v>
      </c>
      <c r="O359" s="158">
        <v>0</v>
      </c>
      <c r="P359" s="158">
        <v>0</v>
      </c>
      <c r="Q359" s="158">
        <v>991064619</v>
      </c>
      <c r="R359" s="157">
        <v>0</v>
      </c>
      <c r="S359" s="158">
        <v>19076783</v>
      </c>
      <c r="T359" s="159">
        <v>127356274</v>
      </c>
      <c r="U359" s="158">
        <v>0</v>
      </c>
      <c r="V359" s="158">
        <v>122418093</v>
      </c>
      <c r="W359" s="158">
        <v>207305814</v>
      </c>
      <c r="X359" s="155">
        <f t="shared" si="18"/>
        <v>0</v>
      </c>
      <c r="Y359" s="158">
        <v>0</v>
      </c>
      <c r="Z359" s="158">
        <v>0</v>
      </c>
      <c r="AA359" s="157">
        <f t="shared" si="20"/>
        <v>0</v>
      </c>
      <c r="AB359" s="157">
        <f t="shared" si="21"/>
        <v>1803807941</v>
      </c>
      <c r="AC359" s="167" t="s">
        <v>19</v>
      </c>
      <c r="AD359" s="161">
        <v>8357</v>
      </c>
      <c r="AE359" s="174" t="s">
        <v>126</v>
      </c>
      <c r="AF359" s="174">
        <v>2</v>
      </c>
      <c r="AG359" s="189" t="s">
        <v>71</v>
      </c>
      <c r="AH359" s="160"/>
      <c r="AI359" s="175">
        <v>45005</v>
      </c>
      <c r="AJ359" s="174"/>
      <c r="AK359" s="174"/>
      <c r="AL359" s="155"/>
      <c r="AM359" s="155"/>
      <c r="AN359" s="155"/>
      <c r="AO359" s="155"/>
      <c r="AP359" s="155"/>
      <c r="AQ359" s="155"/>
      <c r="AR359" s="155"/>
      <c r="AS359" s="155"/>
    </row>
    <row r="360" spans="1:45" s="195" customFormat="1" ht="16.5" x14ac:dyDescent="0.3">
      <c r="A360" s="189">
        <v>900181419</v>
      </c>
      <c r="B360" s="192" t="s">
        <v>525</v>
      </c>
      <c r="C360" s="193">
        <v>44916</v>
      </c>
      <c r="D360" s="194">
        <v>44256</v>
      </c>
      <c r="E360" s="194">
        <v>44895</v>
      </c>
      <c r="F360" s="202">
        <v>416462063</v>
      </c>
      <c r="G360" s="156">
        <v>-2</v>
      </c>
      <c r="H360" s="157">
        <v>0</v>
      </c>
      <c r="I360" s="157">
        <v>0</v>
      </c>
      <c r="J360" s="157">
        <v>192133570</v>
      </c>
      <c r="K360" s="158">
        <v>93945</v>
      </c>
      <c r="L360" s="158">
        <v>558822</v>
      </c>
      <c r="M360" s="158">
        <v>12846917</v>
      </c>
      <c r="N360" s="158">
        <v>2253292</v>
      </c>
      <c r="O360" s="158">
        <v>0</v>
      </c>
      <c r="P360" s="158">
        <v>0</v>
      </c>
      <c r="Q360" s="158">
        <v>54987005</v>
      </c>
      <c r="R360" s="157">
        <v>0</v>
      </c>
      <c r="S360" s="158">
        <v>64402662</v>
      </c>
      <c r="T360" s="159">
        <v>67199332</v>
      </c>
      <c r="U360" s="158">
        <v>1962418</v>
      </c>
      <c r="V360" s="158">
        <v>317472</v>
      </c>
      <c r="W360" s="158">
        <v>19706630</v>
      </c>
      <c r="X360" s="155">
        <f t="shared" si="18"/>
        <v>0</v>
      </c>
      <c r="Y360" s="158">
        <v>0</v>
      </c>
      <c r="Z360" s="158">
        <v>0</v>
      </c>
      <c r="AA360" s="157">
        <f t="shared" si="20"/>
        <v>0</v>
      </c>
      <c r="AB360" s="157">
        <f t="shared" si="21"/>
        <v>416462063</v>
      </c>
      <c r="AC360" s="167" t="s">
        <v>19</v>
      </c>
      <c r="AD360" s="161">
        <v>8376</v>
      </c>
      <c r="AE360" s="174" t="s">
        <v>126</v>
      </c>
      <c r="AF360" s="174">
        <v>2</v>
      </c>
      <c r="AG360" s="189" t="s">
        <v>71</v>
      </c>
      <c r="AH360" s="160"/>
      <c r="AI360" s="175">
        <v>45006</v>
      </c>
      <c r="AJ360" s="174"/>
      <c r="AK360" s="174"/>
      <c r="AL360" s="155"/>
      <c r="AM360" s="155"/>
      <c r="AN360" s="155"/>
      <c r="AO360" s="155"/>
      <c r="AP360" s="155"/>
      <c r="AQ360" s="155"/>
      <c r="AR360" s="155"/>
      <c r="AS360" s="155"/>
    </row>
    <row r="361" spans="1:45" s="195" customFormat="1" ht="16.5" x14ac:dyDescent="0.3">
      <c r="A361" s="189">
        <v>810003245</v>
      </c>
      <c r="B361" s="192" t="s">
        <v>526</v>
      </c>
      <c r="C361" s="193">
        <v>44916</v>
      </c>
      <c r="D361" s="194">
        <v>44136</v>
      </c>
      <c r="E361" s="194">
        <v>44895</v>
      </c>
      <c r="F361" s="202">
        <v>236112988</v>
      </c>
      <c r="G361" s="156">
        <v>681415</v>
      </c>
      <c r="H361" s="157">
        <v>0</v>
      </c>
      <c r="I361" s="157">
        <v>0</v>
      </c>
      <c r="J361" s="157">
        <v>83399950</v>
      </c>
      <c r="K361" s="158">
        <v>0</v>
      </c>
      <c r="L361" s="158">
        <v>5426</v>
      </c>
      <c r="M361" s="158">
        <v>187418</v>
      </c>
      <c r="N361" s="158">
        <v>316829</v>
      </c>
      <c r="O361" s="158">
        <v>0</v>
      </c>
      <c r="P361" s="158">
        <v>0</v>
      </c>
      <c r="Q361" s="158">
        <v>61067404</v>
      </c>
      <c r="R361" s="157">
        <v>0</v>
      </c>
      <c r="S361" s="158">
        <v>19348191</v>
      </c>
      <c r="T361" s="159">
        <v>32745444</v>
      </c>
      <c r="U361" s="158">
        <v>157652</v>
      </c>
      <c r="V361" s="158">
        <v>8846264</v>
      </c>
      <c r="W361" s="158">
        <v>29356995</v>
      </c>
      <c r="X361" s="155">
        <f t="shared" si="18"/>
        <v>0</v>
      </c>
      <c r="Y361" s="158">
        <v>0</v>
      </c>
      <c r="Z361" s="158">
        <v>0</v>
      </c>
      <c r="AA361" s="157">
        <f t="shared" si="20"/>
        <v>0</v>
      </c>
      <c r="AB361" s="157">
        <f t="shared" si="21"/>
        <v>236112988</v>
      </c>
      <c r="AC361" s="167" t="s">
        <v>41</v>
      </c>
      <c r="AD361" s="161">
        <v>8374</v>
      </c>
      <c r="AE361" s="174" t="s">
        <v>126</v>
      </c>
      <c r="AF361" s="174">
        <v>2</v>
      </c>
      <c r="AG361" s="189" t="s">
        <v>71</v>
      </c>
      <c r="AH361" s="160"/>
      <c r="AI361" s="175">
        <v>45006</v>
      </c>
      <c r="AJ361" s="174"/>
      <c r="AK361" s="174"/>
      <c r="AL361" s="155"/>
      <c r="AM361" s="155"/>
      <c r="AN361" s="155"/>
      <c r="AO361" s="155"/>
      <c r="AP361" s="155"/>
      <c r="AQ361" s="155"/>
      <c r="AR361" s="155"/>
      <c r="AS361" s="155"/>
    </row>
    <row r="362" spans="1:45" s="195" customFormat="1" ht="16.5" x14ac:dyDescent="0.3">
      <c r="A362" s="189">
        <v>900743605</v>
      </c>
      <c r="B362" s="192" t="s">
        <v>527</v>
      </c>
      <c r="C362" s="193">
        <v>44916</v>
      </c>
      <c r="D362" s="194">
        <v>43586</v>
      </c>
      <c r="E362" s="194">
        <v>44895</v>
      </c>
      <c r="F362" s="202">
        <v>2824477153</v>
      </c>
      <c r="G362" s="156">
        <v>101941110</v>
      </c>
      <c r="H362" s="157">
        <v>0</v>
      </c>
      <c r="I362" s="157">
        <v>0</v>
      </c>
      <c r="J362" s="157">
        <v>728896924</v>
      </c>
      <c r="K362" s="158">
        <v>0</v>
      </c>
      <c r="L362" s="158">
        <v>733334</v>
      </c>
      <c r="M362" s="158">
        <v>0</v>
      </c>
      <c r="N362" s="158">
        <v>427510046</v>
      </c>
      <c r="O362" s="158">
        <v>0</v>
      </c>
      <c r="P362" s="158">
        <v>0</v>
      </c>
      <c r="Q362" s="158">
        <v>42084096</v>
      </c>
      <c r="R362" s="157">
        <v>0</v>
      </c>
      <c r="S362" s="158">
        <v>554865008</v>
      </c>
      <c r="T362" s="159">
        <v>40486841</v>
      </c>
      <c r="U362" s="158">
        <v>0</v>
      </c>
      <c r="V362" s="158">
        <v>90622048</v>
      </c>
      <c r="W362" s="158">
        <v>837337746</v>
      </c>
      <c r="X362" s="155">
        <f t="shared" si="18"/>
        <v>0</v>
      </c>
      <c r="Y362" s="158">
        <v>0</v>
      </c>
      <c r="Z362" s="158">
        <v>0</v>
      </c>
      <c r="AA362" s="157">
        <f t="shared" si="20"/>
        <v>0</v>
      </c>
      <c r="AB362" s="157">
        <f t="shared" si="21"/>
        <v>2824477153</v>
      </c>
      <c r="AC362" s="167" t="s">
        <v>41</v>
      </c>
      <c r="AD362" s="161">
        <v>8369</v>
      </c>
      <c r="AE362" s="174" t="s">
        <v>126</v>
      </c>
      <c r="AF362" s="174">
        <v>2</v>
      </c>
      <c r="AG362" s="189" t="s">
        <v>71</v>
      </c>
      <c r="AH362" s="160"/>
      <c r="AI362" s="175">
        <v>45006</v>
      </c>
      <c r="AJ362" s="174"/>
      <c r="AK362" s="174"/>
      <c r="AL362" s="155"/>
      <c r="AM362" s="155"/>
      <c r="AN362" s="155"/>
      <c r="AO362" s="155"/>
      <c r="AP362" s="155"/>
      <c r="AQ362" s="155"/>
      <c r="AR362" s="155"/>
      <c r="AS362" s="155"/>
    </row>
    <row r="363" spans="1:45" s="195" customFormat="1" ht="16.5" x14ac:dyDescent="0.3">
      <c r="A363" s="189">
        <v>860529890</v>
      </c>
      <c r="B363" s="192" t="s">
        <v>528</v>
      </c>
      <c r="C363" s="193">
        <v>44916</v>
      </c>
      <c r="D363" s="194">
        <v>43374</v>
      </c>
      <c r="E363" s="194">
        <v>44865</v>
      </c>
      <c r="F363" s="202">
        <v>594228114</v>
      </c>
      <c r="G363" s="156">
        <v>512570</v>
      </c>
      <c r="H363" s="157">
        <v>0</v>
      </c>
      <c r="I363" s="157">
        <v>0</v>
      </c>
      <c r="J363" s="157">
        <v>286821387</v>
      </c>
      <c r="K363" s="158">
        <v>0</v>
      </c>
      <c r="L363" s="158">
        <v>76176641</v>
      </c>
      <c r="M363" s="158">
        <v>974999</v>
      </c>
      <c r="N363" s="158">
        <v>0</v>
      </c>
      <c r="O363" s="158">
        <v>0</v>
      </c>
      <c r="P363" s="158">
        <v>0</v>
      </c>
      <c r="Q363" s="158">
        <v>0</v>
      </c>
      <c r="R363" s="157">
        <v>17653992</v>
      </c>
      <c r="S363" s="158">
        <v>0</v>
      </c>
      <c r="T363" s="159">
        <v>0</v>
      </c>
      <c r="U363" s="158">
        <v>0</v>
      </c>
      <c r="V363" s="158">
        <v>0</v>
      </c>
      <c r="W363" s="158">
        <v>212088525</v>
      </c>
      <c r="X363" s="155">
        <f t="shared" si="18"/>
        <v>0</v>
      </c>
      <c r="Y363" s="158">
        <v>0</v>
      </c>
      <c r="Z363" s="158">
        <v>0</v>
      </c>
      <c r="AA363" s="157">
        <f t="shared" si="20"/>
        <v>0</v>
      </c>
      <c r="AB363" s="157">
        <f t="shared" si="21"/>
        <v>594228114</v>
      </c>
      <c r="AC363" s="167" t="s">
        <v>19</v>
      </c>
      <c r="AD363" s="161">
        <v>8364</v>
      </c>
      <c r="AE363" s="174" t="s">
        <v>126</v>
      </c>
      <c r="AF363" s="174">
        <v>2</v>
      </c>
      <c r="AG363" s="189" t="s">
        <v>71</v>
      </c>
      <c r="AH363" s="160"/>
      <c r="AI363" s="175">
        <v>45006</v>
      </c>
      <c r="AJ363" s="174"/>
      <c r="AK363" s="174"/>
      <c r="AL363" s="155"/>
      <c r="AM363" s="155"/>
      <c r="AN363" s="155"/>
      <c r="AO363" s="155"/>
      <c r="AP363" s="155"/>
      <c r="AQ363" s="155"/>
      <c r="AR363" s="155"/>
      <c r="AS363" s="155"/>
    </row>
    <row r="364" spans="1:45" s="195" customFormat="1" ht="16.5" x14ac:dyDescent="0.3">
      <c r="A364" s="189">
        <v>860007373</v>
      </c>
      <c r="B364" s="192" t="s">
        <v>51</v>
      </c>
      <c r="C364" s="193">
        <v>44917</v>
      </c>
      <c r="D364" s="194">
        <v>41275</v>
      </c>
      <c r="E364" s="194">
        <v>44895</v>
      </c>
      <c r="F364" s="202">
        <v>7522930783</v>
      </c>
      <c r="G364" s="156">
        <v>1</v>
      </c>
      <c r="H364" s="157">
        <v>0</v>
      </c>
      <c r="I364" s="157">
        <v>0</v>
      </c>
      <c r="J364" s="157">
        <v>2724125720</v>
      </c>
      <c r="K364" s="158">
        <v>1582130</v>
      </c>
      <c r="L364" s="158">
        <v>169535371</v>
      </c>
      <c r="M364" s="158">
        <v>92984523</v>
      </c>
      <c r="N364" s="158">
        <v>12702260</v>
      </c>
      <c r="O364" s="158">
        <v>0</v>
      </c>
      <c r="P364" s="158">
        <v>0</v>
      </c>
      <c r="Q364" s="158">
        <v>1009081966</v>
      </c>
      <c r="R364" s="157">
        <v>0</v>
      </c>
      <c r="S364" s="158">
        <v>1454420592</v>
      </c>
      <c r="T364" s="159">
        <v>380336491</v>
      </c>
      <c r="U364" s="158">
        <v>27983018</v>
      </c>
      <c r="V364" s="158">
        <v>53225099</v>
      </c>
      <c r="W364" s="158">
        <v>1596953612</v>
      </c>
      <c r="X364" s="155">
        <f t="shared" si="18"/>
        <v>0</v>
      </c>
      <c r="Y364" s="158">
        <v>0</v>
      </c>
      <c r="Z364" s="158">
        <v>0</v>
      </c>
      <c r="AA364" s="157">
        <f t="shared" si="20"/>
        <v>0</v>
      </c>
      <c r="AB364" s="157">
        <f t="shared" si="21"/>
        <v>7522930783</v>
      </c>
      <c r="AC364" s="167" t="s">
        <v>55</v>
      </c>
      <c r="AD364" s="161">
        <v>8397</v>
      </c>
      <c r="AE364" s="174" t="s">
        <v>126</v>
      </c>
      <c r="AF364" s="174">
        <v>2</v>
      </c>
      <c r="AG364" s="189" t="s">
        <v>71</v>
      </c>
      <c r="AH364" s="160"/>
      <c r="AI364" s="175">
        <v>45007</v>
      </c>
      <c r="AJ364" s="174"/>
      <c r="AK364" s="174"/>
      <c r="AL364" s="155"/>
      <c r="AM364" s="155"/>
      <c r="AN364" s="155"/>
      <c r="AO364" s="155"/>
      <c r="AP364" s="155"/>
      <c r="AQ364" s="155"/>
      <c r="AR364" s="155"/>
      <c r="AS364" s="155"/>
    </row>
    <row r="365" spans="1:45" s="195" customFormat="1" ht="16.5" x14ac:dyDescent="0.3">
      <c r="A365" s="189">
        <v>800130907</v>
      </c>
      <c r="B365" s="192" t="s">
        <v>117</v>
      </c>
      <c r="C365" s="193">
        <v>44918</v>
      </c>
      <c r="D365" s="194">
        <v>42217</v>
      </c>
      <c r="E365" s="194">
        <v>44895</v>
      </c>
      <c r="F365" s="202">
        <v>4620525823</v>
      </c>
      <c r="G365" s="156">
        <v>140778396</v>
      </c>
      <c r="H365" s="157">
        <v>0</v>
      </c>
      <c r="I365" s="157">
        <v>0</v>
      </c>
      <c r="J365" s="157">
        <v>1146607911</v>
      </c>
      <c r="K365" s="158">
        <v>0</v>
      </c>
      <c r="L365" s="158">
        <v>627011401</v>
      </c>
      <c r="M365" s="158">
        <v>342041109</v>
      </c>
      <c r="N365" s="158">
        <v>6468932</v>
      </c>
      <c r="O365" s="158">
        <v>0</v>
      </c>
      <c r="P365" s="158">
        <v>0</v>
      </c>
      <c r="Q365" s="158">
        <v>219891397</v>
      </c>
      <c r="R365" s="157">
        <v>0</v>
      </c>
      <c r="S365" s="158">
        <v>531064244</v>
      </c>
      <c r="T365" s="159">
        <v>966945011</v>
      </c>
      <c r="U365" s="158">
        <v>0</v>
      </c>
      <c r="V365" s="158">
        <v>78602895</v>
      </c>
      <c r="W365" s="158">
        <v>561114527</v>
      </c>
      <c r="X365" s="155">
        <f t="shared" si="18"/>
        <v>0</v>
      </c>
      <c r="Y365" s="158">
        <v>0</v>
      </c>
      <c r="Z365" s="158">
        <v>0</v>
      </c>
      <c r="AA365" s="157">
        <f t="shared" si="20"/>
        <v>0</v>
      </c>
      <c r="AB365" s="157">
        <f t="shared" si="21"/>
        <v>4620525823</v>
      </c>
      <c r="AC365" s="167" t="e">
        <v>#N/A</v>
      </c>
      <c r="AD365" s="161">
        <v>8402</v>
      </c>
      <c r="AE365" s="174" t="s">
        <v>126</v>
      </c>
      <c r="AF365" s="174">
        <v>2</v>
      </c>
      <c r="AG365" s="189" t="s">
        <v>71</v>
      </c>
      <c r="AH365" s="160"/>
      <c r="AI365" s="175">
        <v>45008</v>
      </c>
      <c r="AJ365" s="174"/>
      <c r="AK365" s="174"/>
      <c r="AL365" s="155"/>
      <c r="AM365" s="155"/>
      <c r="AN365" s="155"/>
      <c r="AO365" s="155"/>
      <c r="AP365" s="155"/>
      <c r="AQ365" s="155"/>
      <c r="AR365" s="155"/>
      <c r="AS365" s="155"/>
    </row>
    <row r="366" spans="1:45" s="195" customFormat="1" ht="16.5" x14ac:dyDescent="0.3">
      <c r="A366" s="189">
        <v>900582598</v>
      </c>
      <c r="B366" s="192" t="s">
        <v>127</v>
      </c>
      <c r="C366" s="193">
        <v>44918</v>
      </c>
      <c r="D366" s="194">
        <v>42491</v>
      </c>
      <c r="E366" s="194">
        <v>44895</v>
      </c>
      <c r="F366" s="202">
        <v>7142754672</v>
      </c>
      <c r="G366" s="156">
        <v>17052313</v>
      </c>
      <c r="H366" s="157">
        <v>0</v>
      </c>
      <c r="I366" s="157">
        <v>0</v>
      </c>
      <c r="J366" s="157">
        <v>1299462682</v>
      </c>
      <c r="K366" s="158">
        <v>96176098</v>
      </c>
      <c r="L366" s="158">
        <v>67058908</v>
      </c>
      <c r="M366" s="158">
        <v>143177579</v>
      </c>
      <c r="N366" s="158">
        <v>351302886</v>
      </c>
      <c r="O366" s="158">
        <v>0</v>
      </c>
      <c r="P366" s="158">
        <v>42692579</v>
      </c>
      <c r="Q366" s="158">
        <v>2102559612</v>
      </c>
      <c r="R366" s="157">
        <v>0</v>
      </c>
      <c r="S366" s="158">
        <v>1086021754</v>
      </c>
      <c r="T366" s="159">
        <v>287410110</v>
      </c>
      <c r="U366" s="158">
        <v>0</v>
      </c>
      <c r="V366" s="158">
        <v>222498900</v>
      </c>
      <c r="W366" s="158">
        <v>1427341251</v>
      </c>
      <c r="X366" s="155">
        <f t="shared" si="18"/>
        <v>0</v>
      </c>
      <c r="Y366" s="158">
        <v>0</v>
      </c>
      <c r="Z366" s="158">
        <v>0</v>
      </c>
      <c r="AA366" s="157">
        <f t="shared" si="20"/>
        <v>0</v>
      </c>
      <c r="AB366" s="157">
        <f t="shared" si="21"/>
        <v>7142754672</v>
      </c>
      <c r="AC366" s="167" t="s">
        <v>55</v>
      </c>
      <c r="AD366" s="161">
        <v>8401</v>
      </c>
      <c r="AE366" s="174" t="s">
        <v>126</v>
      </c>
      <c r="AF366" s="174">
        <v>2</v>
      </c>
      <c r="AG366" s="189" t="s">
        <v>71</v>
      </c>
      <c r="AH366" s="160"/>
      <c r="AI366" s="175">
        <v>45008</v>
      </c>
      <c r="AJ366" s="174"/>
      <c r="AK366" s="174"/>
      <c r="AL366" s="155"/>
      <c r="AM366" s="155"/>
      <c r="AN366" s="155"/>
      <c r="AO366" s="155"/>
      <c r="AP366" s="155"/>
      <c r="AQ366" s="155"/>
      <c r="AR366" s="155"/>
      <c r="AS366" s="155"/>
    </row>
    <row r="367" spans="1:45" s="195" customFormat="1" ht="16.5" x14ac:dyDescent="0.3">
      <c r="A367" s="189">
        <v>891500736</v>
      </c>
      <c r="B367" s="192" t="s">
        <v>529</v>
      </c>
      <c r="C367" s="193">
        <v>44918</v>
      </c>
      <c r="D367" s="194">
        <v>43497</v>
      </c>
      <c r="E367" s="194">
        <v>44895</v>
      </c>
      <c r="F367" s="202">
        <v>31731110</v>
      </c>
      <c r="G367" s="156">
        <v>0</v>
      </c>
      <c r="H367" s="157">
        <v>0</v>
      </c>
      <c r="I367" s="157">
        <v>0</v>
      </c>
      <c r="J367" s="157">
        <v>0</v>
      </c>
      <c r="K367" s="158">
        <v>0</v>
      </c>
      <c r="L367" s="158">
        <v>0</v>
      </c>
      <c r="M367" s="158">
        <v>0</v>
      </c>
      <c r="N367" s="158">
        <v>0</v>
      </c>
      <c r="O367" s="158">
        <v>0</v>
      </c>
      <c r="P367" s="158">
        <v>0</v>
      </c>
      <c r="Q367" s="158">
        <v>99423</v>
      </c>
      <c r="R367" s="157">
        <v>0</v>
      </c>
      <c r="S367" s="158">
        <v>2291270</v>
      </c>
      <c r="T367" s="159">
        <v>7918862</v>
      </c>
      <c r="U367" s="158">
        <v>0</v>
      </c>
      <c r="V367" s="158">
        <v>12673822</v>
      </c>
      <c r="W367" s="158">
        <v>8747733</v>
      </c>
      <c r="X367" s="155">
        <f t="shared" si="18"/>
        <v>0</v>
      </c>
      <c r="Y367" s="158">
        <v>0</v>
      </c>
      <c r="Z367" s="158">
        <v>0</v>
      </c>
      <c r="AA367" s="157">
        <f t="shared" si="20"/>
        <v>0</v>
      </c>
      <c r="AB367" s="157">
        <f t="shared" si="21"/>
        <v>31731110</v>
      </c>
      <c r="AC367" s="167" t="s">
        <v>56</v>
      </c>
      <c r="AD367" s="161">
        <v>8400</v>
      </c>
      <c r="AE367" s="174" t="s">
        <v>126</v>
      </c>
      <c r="AF367" s="174">
        <v>2</v>
      </c>
      <c r="AG367" s="189" t="s">
        <v>71</v>
      </c>
      <c r="AH367" s="160"/>
      <c r="AI367" s="175">
        <v>45008</v>
      </c>
      <c r="AJ367" s="174"/>
      <c r="AK367" s="174"/>
      <c r="AL367" s="155"/>
      <c r="AM367" s="155"/>
      <c r="AN367" s="155"/>
      <c r="AO367" s="155"/>
      <c r="AP367" s="155"/>
      <c r="AQ367" s="155"/>
      <c r="AR367" s="155"/>
      <c r="AS367" s="155"/>
    </row>
    <row r="368" spans="1:45" s="195" customFormat="1" ht="16.5" x14ac:dyDescent="0.3">
      <c r="A368" s="189">
        <v>77017420</v>
      </c>
      <c r="B368" s="192" t="s">
        <v>530</v>
      </c>
      <c r="C368" s="193">
        <v>44921</v>
      </c>
      <c r="D368" s="194">
        <v>44835</v>
      </c>
      <c r="E368" s="194">
        <v>44895</v>
      </c>
      <c r="F368" s="202">
        <v>9629773</v>
      </c>
      <c r="G368" s="156">
        <v>0</v>
      </c>
      <c r="H368" s="157">
        <v>0</v>
      </c>
      <c r="I368" s="157">
        <v>0</v>
      </c>
      <c r="J368" s="157">
        <v>1554556</v>
      </c>
      <c r="K368" s="158">
        <v>0</v>
      </c>
      <c r="L368" s="158">
        <v>0</v>
      </c>
      <c r="M368" s="158">
        <v>0</v>
      </c>
      <c r="N368" s="158">
        <v>0</v>
      </c>
      <c r="O368" s="158">
        <v>0</v>
      </c>
      <c r="P368" s="158">
        <v>0</v>
      </c>
      <c r="Q368" s="158">
        <v>0</v>
      </c>
      <c r="R368" s="157">
        <v>0</v>
      </c>
      <c r="S368" s="158">
        <v>188500</v>
      </c>
      <c r="T368" s="159">
        <v>1753684</v>
      </c>
      <c r="U368" s="158">
        <v>0</v>
      </c>
      <c r="V368" s="158">
        <v>0</v>
      </c>
      <c r="W368" s="158">
        <v>6133033</v>
      </c>
      <c r="X368" s="155">
        <f t="shared" si="18"/>
        <v>0</v>
      </c>
      <c r="Y368" s="158">
        <v>0</v>
      </c>
      <c r="Z368" s="158">
        <v>0</v>
      </c>
      <c r="AA368" s="157">
        <f t="shared" si="20"/>
        <v>0</v>
      </c>
      <c r="AB368" s="157">
        <f t="shared" si="21"/>
        <v>9629773</v>
      </c>
      <c r="AC368" s="167" t="s">
        <v>58</v>
      </c>
      <c r="AD368" s="161">
        <v>8422</v>
      </c>
      <c r="AE368" s="174" t="s">
        <v>126</v>
      </c>
      <c r="AF368" s="174">
        <v>2</v>
      </c>
      <c r="AG368" s="189" t="s">
        <v>71</v>
      </c>
      <c r="AH368" s="160"/>
      <c r="AI368" s="175">
        <v>45011</v>
      </c>
      <c r="AJ368" s="174"/>
      <c r="AK368" s="174"/>
      <c r="AL368" s="155"/>
      <c r="AM368" s="155"/>
      <c r="AN368" s="155"/>
      <c r="AO368" s="155"/>
      <c r="AP368" s="155"/>
      <c r="AQ368" s="155"/>
      <c r="AR368" s="155"/>
      <c r="AS368" s="155"/>
    </row>
    <row r="369" spans="1:46" s="195" customFormat="1" ht="16.5" x14ac:dyDescent="0.3">
      <c r="A369" s="189">
        <v>79913232</v>
      </c>
      <c r="B369" s="192" t="s">
        <v>531</v>
      </c>
      <c r="C369" s="193">
        <v>44921</v>
      </c>
      <c r="D369" s="194">
        <v>44774</v>
      </c>
      <c r="E369" s="194">
        <v>44895</v>
      </c>
      <c r="F369" s="202">
        <v>80582952</v>
      </c>
      <c r="G369" s="156">
        <v>0</v>
      </c>
      <c r="H369" s="157">
        <v>0</v>
      </c>
      <c r="I369" s="157">
        <v>0</v>
      </c>
      <c r="J369" s="157">
        <v>0</v>
      </c>
      <c r="K369" s="158">
        <v>0</v>
      </c>
      <c r="L369" s="158">
        <v>0</v>
      </c>
      <c r="M369" s="158">
        <v>0</v>
      </c>
      <c r="N369" s="158">
        <v>0</v>
      </c>
      <c r="O369" s="158">
        <v>0</v>
      </c>
      <c r="P369" s="158">
        <v>0</v>
      </c>
      <c r="Q369" s="158">
        <v>6404110</v>
      </c>
      <c r="R369" s="157">
        <v>0</v>
      </c>
      <c r="S369" s="158">
        <v>0</v>
      </c>
      <c r="T369" s="159">
        <v>48645582</v>
      </c>
      <c r="U369" s="158">
        <v>14029860</v>
      </c>
      <c r="V369" s="158">
        <v>0</v>
      </c>
      <c r="W369" s="158">
        <v>11503400</v>
      </c>
      <c r="X369" s="155">
        <f t="shared" si="18"/>
        <v>0</v>
      </c>
      <c r="Y369" s="158">
        <v>0</v>
      </c>
      <c r="Z369" s="158">
        <v>0</v>
      </c>
      <c r="AA369" s="157">
        <f t="shared" si="20"/>
        <v>0</v>
      </c>
      <c r="AB369" s="157">
        <f t="shared" si="21"/>
        <v>80582952</v>
      </c>
      <c r="AC369" s="167" t="s">
        <v>58</v>
      </c>
      <c r="AD369" s="161">
        <v>8421</v>
      </c>
      <c r="AE369" s="174" t="s">
        <v>126</v>
      </c>
      <c r="AF369" s="174">
        <v>2</v>
      </c>
      <c r="AG369" s="189" t="s">
        <v>71</v>
      </c>
      <c r="AH369" s="160"/>
      <c r="AI369" s="175">
        <v>45011</v>
      </c>
      <c r="AJ369" s="174"/>
      <c r="AK369" s="174"/>
      <c r="AL369" s="155"/>
      <c r="AM369" s="155"/>
      <c r="AN369" s="155"/>
      <c r="AO369" s="155"/>
      <c r="AP369" s="155"/>
      <c r="AQ369" s="155"/>
      <c r="AR369" s="155"/>
      <c r="AS369" s="155"/>
    </row>
    <row r="370" spans="1:46" s="195" customFormat="1" ht="16.5" x14ac:dyDescent="0.3">
      <c r="A370" s="189">
        <v>79868331</v>
      </c>
      <c r="B370" s="192" t="s">
        <v>532</v>
      </c>
      <c r="C370" s="193">
        <v>44921</v>
      </c>
      <c r="D370" s="194">
        <v>44835</v>
      </c>
      <c r="E370" s="194">
        <v>44895</v>
      </c>
      <c r="F370" s="202">
        <v>76082782</v>
      </c>
      <c r="G370" s="156">
        <v>0</v>
      </c>
      <c r="H370" s="157">
        <v>0</v>
      </c>
      <c r="I370" s="157">
        <v>0</v>
      </c>
      <c r="J370" s="157">
        <v>16773135</v>
      </c>
      <c r="K370" s="158">
        <v>0</v>
      </c>
      <c r="L370" s="158">
        <v>0</v>
      </c>
      <c r="M370" s="158">
        <v>0</v>
      </c>
      <c r="N370" s="158">
        <v>0</v>
      </c>
      <c r="O370" s="158">
        <v>0</v>
      </c>
      <c r="P370" s="158">
        <v>0</v>
      </c>
      <c r="Q370" s="158">
        <v>0</v>
      </c>
      <c r="R370" s="157">
        <v>0</v>
      </c>
      <c r="S370" s="158">
        <v>121492</v>
      </c>
      <c r="T370" s="159">
        <v>0</v>
      </c>
      <c r="U370" s="158">
        <v>0</v>
      </c>
      <c r="V370" s="158">
        <v>0</v>
      </c>
      <c r="W370" s="158">
        <v>59188155</v>
      </c>
      <c r="X370" s="155">
        <f t="shared" si="18"/>
        <v>0</v>
      </c>
      <c r="Y370" s="158">
        <v>0</v>
      </c>
      <c r="Z370" s="158">
        <v>0</v>
      </c>
      <c r="AA370" s="157">
        <f t="shared" si="20"/>
        <v>0</v>
      </c>
      <c r="AB370" s="157">
        <f t="shared" si="21"/>
        <v>76082782</v>
      </c>
      <c r="AC370" s="167" t="s">
        <v>58</v>
      </c>
      <c r="AD370" s="161">
        <v>8420</v>
      </c>
      <c r="AE370" s="174" t="s">
        <v>126</v>
      </c>
      <c r="AF370" s="174">
        <v>2</v>
      </c>
      <c r="AG370" s="189" t="s">
        <v>71</v>
      </c>
      <c r="AH370" s="160"/>
      <c r="AI370" s="175">
        <v>45011</v>
      </c>
      <c r="AJ370" s="174"/>
      <c r="AK370" s="174"/>
      <c r="AL370" s="155"/>
      <c r="AM370" s="155"/>
      <c r="AN370" s="155"/>
      <c r="AO370" s="155"/>
      <c r="AP370" s="155"/>
      <c r="AQ370" s="155"/>
      <c r="AR370" s="155"/>
      <c r="AS370" s="155"/>
    </row>
    <row r="371" spans="1:46" s="195" customFormat="1" ht="16.5" x14ac:dyDescent="0.3">
      <c r="A371" s="189">
        <v>830113849</v>
      </c>
      <c r="B371" s="192" t="s">
        <v>140</v>
      </c>
      <c r="C371" s="193">
        <v>44921</v>
      </c>
      <c r="D371" s="194">
        <v>42370</v>
      </c>
      <c r="E371" s="194">
        <v>44895</v>
      </c>
      <c r="F371" s="202">
        <v>8160695869</v>
      </c>
      <c r="G371" s="156">
        <v>75452574</v>
      </c>
      <c r="H371" s="157">
        <v>0</v>
      </c>
      <c r="I371" s="157">
        <v>0</v>
      </c>
      <c r="J371" s="157">
        <v>2438451352</v>
      </c>
      <c r="K371" s="158">
        <v>33377407</v>
      </c>
      <c r="L371" s="158">
        <v>30523177</v>
      </c>
      <c r="M371" s="158">
        <v>218688886</v>
      </c>
      <c r="N371" s="158">
        <v>175074715</v>
      </c>
      <c r="O371" s="158">
        <v>0</v>
      </c>
      <c r="P371" s="158">
        <v>0</v>
      </c>
      <c r="Q371" s="158">
        <v>429553919</v>
      </c>
      <c r="R371" s="157">
        <v>0</v>
      </c>
      <c r="S371" s="158">
        <v>1516114856</v>
      </c>
      <c r="T371" s="159">
        <v>1153546857</v>
      </c>
      <c r="U371" s="158">
        <v>53865200</v>
      </c>
      <c r="V371" s="158">
        <v>461189169</v>
      </c>
      <c r="W371" s="158">
        <v>1574857757</v>
      </c>
      <c r="X371" s="155">
        <f t="shared" si="18"/>
        <v>0</v>
      </c>
      <c r="Y371" s="158">
        <v>0</v>
      </c>
      <c r="Z371" s="158">
        <v>0</v>
      </c>
      <c r="AA371" s="157">
        <f t="shared" si="20"/>
        <v>0</v>
      </c>
      <c r="AB371" s="157">
        <f t="shared" si="21"/>
        <v>8160695869</v>
      </c>
      <c r="AC371" s="167" t="s">
        <v>55</v>
      </c>
      <c r="AD371" s="161">
        <v>8419</v>
      </c>
      <c r="AE371" s="174" t="s">
        <v>126</v>
      </c>
      <c r="AF371" s="174">
        <v>2</v>
      </c>
      <c r="AG371" s="189" t="s">
        <v>71</v>
      </c>
      <c r="AH371" s="160"/>
      <c r="AI371" s="175">
        <v>45011</v>
      </c>
      <c r="AJ371" s="174"/>
      <c r="AK371" s="174"/>
      <c r="AL371" s="155"/>
      <c r="AM371" s="155"/>
      <c r="AN371" s="155"/>
      <c r="AO371" s="155"/>
      <c r="AP371" s="155"/>
      <c r="AQ371" s="155"/>
      <c r="AR371" s="155"/>
      <c r="AS371" s="155"/>
    </row>
    <row r="372" spans="1:46" s="195" customFormat="1" ht="16.5" x14ac:dyDescent="0.3">
      <c r="A372" s="189">
        <v>41705607</v>
      </c>
      <c r="B372" s="192" t="s">
        <v>134</v>
      </c>
      <c r="C372" s="193">
        <v>44922</v>
      </c>
      <c r="D372" s="194">
        <v>43831</v>
      </c>
      <c r="E372" s="194">
        <v>44895</v>
      </c>
      <c r="F372" s="202">
        <v>4207499</v>
      </c>
      <c r="G372" s="156">
        <v>0</v>
      </c>
      <c r="H372" s="157">
        <v>0</v>
      </c>
      <c r="I372" s="157">
        <v>0</v>
      </c>
      <c r="J372" s="157">
        <v>140854</v>
      </c>
      <c r="K372" s="158">
        <v>0</v>
      </c>
      <c r="L372" s="158">
        <v>140854</v>
      </c>
      <c r="M372" s="158">
        <v>0</v>
      </c>
      <c r="N372" s="158">
        <v>0</v>
      </c>
      <c r="O372" s="158">
        <v>0</v>
      </c>
      <c r="P372" s="158">
        <v>0</v>
      </c>
      <c r="Q372" s="158">
        <v>479530</v>
      </c>
      <c r="R372" s="157">
        <v>0</v>
      </c>
      <c r="S372" s="158">
        <v>0</v>
      </c>
      <c r="T372" s="159">
        <v>907000</v>
      </c>
      <c r="U372" s="158">
        <v>0</v>
      </c>
      <c r="V372" s="158">
        <v>1692064</v>
      </c>
      <c r="W372" s="158">
        <v>847197</v>
      </c>
      <c r="X372" s="155">
        <f t="shared" si="18"/>
        <v>0</v>
      </c>
      <c r="Y372" s="158">
        <v>0</v>
      </c>
      <c r="Z372" s="158">
        <v>0</v>
      </c>
      <c r="AA372" s="157">
        <f t="shared" si="20"/>
        <v>0</v>
      </c>
      <c r="AB372" s="157">
        <f t="shared" si="21"/>
        <v>4207499</v>
      </c>
      <c r="AC372" s="167" t="s">
        <v>58</v>
      </c>
      <c r="AD372" s="161">
        <v>8455</v>
      </c>
      <c r="AE372" s="174" t="s">
        <v>126</v>
      </c>
      <c r="AF372" s="174">
        <v>2</v>
      </c>
      <c r="AG372" s="189" t="s">
        <v>71</v>
      </c>
      <c r="AH372" s="160"/>
      <c r="AI372" s="175">
        <v>45012</v>
      </c>
      <c r="AJ372" s="174"/>
      <c r="AK372" s="174"/>
      <c r="AL372" s="155"/>
      <c r="AM372" s="155"/>
      <c r="AN372" s="155"/>
      <c r="AO372" s="155"/>
      <c r="AP372" s="155"/>
      <c r="AQ372" s="155"/>
      <c r="AR372" s="155"/>
      <c r="AS372" s="155"/>
    </row>
    <row r="373" spans="1:46" s="195" customFormat="1" ht="16.5" x14ac:dyDescent="0.3">
      <c r="A373" s="189">
        <v>814006170</v>
      </c>
      <c r="B373" s="192" t="s">
        <v>172</v>
      </c>
      <c r="C373" s="193">
        <v>44922</v>
      </c>
      <c r="D373" s="194">
        <v>44501</v>
      </c>
      <c r="E373" s="194">
        <v>44895</v>
      </c>
      <c r="F373" s="202">
        <v>253424363</v>
      </c>
      <c r="G373" s="156">
        <v>0</v>
      </c>
      <c r="H373" s="157">
        <v>0</v>
      </c>
      <c r="I373" s="157">
        <v>0</v>
      </c>
      <c r="J373" s="157">
        <v>92396473</v>
      </c>
      <c r="K373" s="158">
        <v>0</v>
      </c>
      <c r="L373" s="158">
        <v>0</v>
      </c>
      <c r="M373" s="158">
        <v>0</v>
      </c>
      <c r="N373" s="158">
        <v>0</v>
      </c>
      <c r="O373" s="158">
        <v>0</v>
      </c>
      <c r="P373" s="158">
        <v>0</v>
      </c>
      <c r="Q373" s="158">
        <v>30399356</v>
      </c>
      <c r="R373" s="157">
        <v>0</v>
      </c>
      <c r="S373" s="158">
        <v>38982179</v>
      </c>
      <c r="T373" s="159">
        <v>8516221</v>
      </c>
      <c r="U373" s="158">
        <v>0</v>
      </c>
      <c r="V373" s="158">
        <v>72500</v>
      </c>
      <c r="W373" s="158">
        <v>83057634</v>
      </c>
      <c r="X373" s="155">
        <f t="shared" si="18"/>
        <v>0</v>
      </c>
      <c r="Y373" s="158">
        <v>0</v>
      </c>
      <c r="Z373" s="158">
        <v>0</v>
      </c>
      <c r="AA373" s="157">
        <f t="shared" si="20"/>
        <v>0</v>
      </c>
      <c r="AB373" s="157">
        <f t="shared" si="21"/>
        <v>253424363</v>
      </c>
      <c r="AC373" s="167" t="s">
        <v>19</v>
      </c>
      <c r="AD373" s="161">
        <v>8438</v>
      </c>
      <c r="AE373" s="174" t="s">
        <v>126</v>
      </c>
      <c r="AF373" s="174">
        <v>2</v>
      </c>
      <c r="AG373" s="189" t="s">
        <v>71</v>
      </c>
      <c r="AH373" s="160"/>
      <c r="AI373" s="175">
        <v>45012</v>
      </c>
      <c r="AJ373" s="174"/>
      <c r="AK373" s="174"/>
      <c r="AL373" s="155"/>
      <c r="AM373" s="155"/>
      <c r="AN373" s="155"/>
      <c r="AO373" s="155"/>
      <c r="AP373" s="155"/>
      <c r="AQ373" s="155"/>
      <c r="AR373" s="155"/>
      <c r="AS373" s="155"/>
    </row>
    <row r="374" spans="1:46" s="195" customFormat="1" ht="16.5" x14ac:dyDescent="0.3">
      <c r="A374" s="189">
        <v>91244268</v>
      </c>
      <c r="B374" s="192" t="s">
        <v>533</v>
      </c>
      <c r="C374" s="193">
        <v>44922</v>
      </c>
      <c r="D374" s="194">
        <v>44166</v>
      </c>
      <c r="E374" s="194">
        <v>44895</v>
      </c>
      <c r="F374" s="202">
        <v>64546638</v>
      </c>
      <c r="G374" s="156">
        <v>19535342</v>
      </c>
      <c r="H374" s="157">
        <v>0</v>
      </c>
      <c r="I374" s="157">
        <v>0</v>
      </c>
      <c r="J374" s="157">
        <v>0</v>
      </c>
      <c r="K374" s="158">
        <v>0</v>
      </c>
      <c r="L374" s="158">
        <v>0</v>
      </c>
      <c r="M374" s="158">
        <v>0</v>
      </c>
      <c r="N374" s="158">
        <v>0</v>
      </c>
      <c r="O374" s="158">
        <v>0</v>
      </c>
      <c r="P374" s="158">
        <v>0</v>
      </c>
      <c r="Q374" s="158">
        <v>0</v>
      </c>
      <c r="R374" s="157">
        <v>0</v>
      </c>
      <c r="S374" s="158">
        <v>2368203</v>
      </c>
      <c r="T374" s="159">
        <v>2297900</v>
      </c>
      <c r="U374" s="158">
        <v>0</v>
      </c>
      <c r="V374" s="158">
        <v>33404732</v>
      </c>
      <c r="W374" s="158">
        <v>6940461</v>
      </c>
      <c r="X374" s="155">
        <f t="shared" si="18"/>
        <v>0</v>
      </c>
      <c r="Y374" s="158">
        <v>0</v>
      </c>
      <c r="Z374" s="158">
        <v>0</v>
      </c>
      <c r="AA374" s="157">
        <f t="shared" si="20"/>
        <v>0</v>
      </c>
      <c r="AB374" s="157">
        <f t="shared" si="21"/>
        <v>64546638</v>
      </c>
      <c r="AC374" s="167" t="s">
        <v>58</v>
      </c>
      <c r="AD374" s="161">
        <v>8435</v>
      </c>
      <c r="AE374" s="174" t="s">
        <v>126</v>
      </c>
      <c r="AF374" s="174">
        <v>2</v>
      </c>
      <c r="AG374" s="189" t="s">
        <v>71</v>
      </c>
      <c r="AH374" s="160"/>
      <c r="AI374" s="175">
        <v>45012</v>
      </c>
      <c r="AJ374" s="174"/>
      <c r="AK374" s="174"/>
      <c r="AL374" s="155"/>
      <c r="AM374" s="155"/>
      <c r="AN374" s="155"/>
      <c r="AO374" s="155"/>
      <c r="AP374" s="155"/>
      <c r="AQ374" s="155"/>
      <c r="AR374" s="155"/>
      <c r="AS374" s="155"/>
    </row>
    <row r="375" spans="1:46" s="195" customFormat="1" ht="16.5" x14ac:dyDescent="0.3">
      <c r="A375" s="189">
        <v>79467844</v>
      </c>
      <c r="B375" s="192" t="s">
        <v>534</v>
      </c>
      <c r="C375" s="193">
        <v>44922</v>
      </c>
      <c r="D375" s="194">
        <v>44774</v>
      </c>
      <c r="E375" s="194">
        <v>44895</v>
      </c>
      <c r="F375" s="202">
        <v>37964307</v>
      </c>
      <c r="G375" s="156">
        <v>0</v>
      </c>
      <c r="H375" s="157">
        <v>0</v>
      </c>
      <c r="I375" s="157">
        <v>0</v>
      </c>
      <c r="J375" s="157">
        <v>10732272</v>
      </c>
      <c r="K375" s="158">
        <v>0</v>
      </c>
      <c r="L375" s="158">
        <v>0</v>
      </c>
      <c r="M375" s="158">
        <v>0</v>
      </c>
      <c r="N375" s="158">
        <v>0</v>
      </c>
      <c r="O375" s="158">
        <v>0</v>
      </c>
      <c r="P375" s="158">
        <v>0</v>
      </c>
      <c r="Q375" s="158">
        <v>3558319</v>
      </c>
      <c r="R375" s="157">
        <v>0</v>
      </c>
      <c r="S375" s="158">
        <v>0</v>
      </c>
      <c r="T375" s="159">
        <v>22309368</v>
      </c>
      <c r="U375" s="158">
        <v>0</v>
      </c>
      <c r="V375" s="158">
        <v>0</v>
      </c>
      <c r="W375" s="158">
        <v>1364348</v>
      </c>
      <c r="X375" s="155">
        <f t="shared" si="18"/>
        <v>0</v>
      </c>
      <c r="Y375" s="158">
        <v>0</v>
      </c>
      <c r="Z375" s="158">
        <v>0</v>
      </c>
      <c r="AA375" s="157">
        <f t="shared" si="20"/>
        <v>0</v>
      </c>
      <c r="AB375" s="157">
        <f t="shared" si="21"/>
        <v>37964307</v>
      </c>
      <c r="AC375" s="167" t="s">
        <v>58</v>
      </c>
      <c r="AD375" s="161">
        <v>8432</v>
      </c>
      <c r="AE375" s="174" t="s">
        <v>126</v>
      </c>
      <c r="AF375" s="174">
        <v>2</v>
      </c>
      <c r="AG375" s="189" t="s">
        <v>71</v>
      </c>
      <c r="AH375" s="160"/>
      <c r="AI375" s="175">
        <v>45012</v>
      </c>
      <c r="AJ375" s="174"/>
      <c r="AK375" s="174"/>
      <c r="AL375" s="155"/>
      <c r="AM375" s="155"/>
      <c r="AN375" s="155"/>
      <c r="AO375" s="155"/>
      <c r="AP375" s="155"/>
      <c r="AQ375" s="155"/>
      <c r="AR375" s="155"/>
      <c r="AS375" s="155"/>
    </row>
    <row r="376" spans="1:46" s="195" customFormat="1" ht="16.5" x14ac:dyDescent="0.3">
      <c r="A376" s="189">
        <v>900772387</v>
      </c>
      <c r="B376" s="192" t="s">
        <v>535</v>
      </c>
      <c r="C376" s="193">
        <v>44923</v>
      </c>
      <c r="D376" s="194">
        <v>44743</v>
      </c>
      <c r="E376" s="194">
        <v>44895</v>
      </c>
      <c r="F376" s="202">
        <v>165030524</v>
      </c>
      <c r="G376" s="156">
        <v>99966</v>
      </c>
      <c r="H376" s="157">
        <v>0</v>
      </c>
      <c r="I376" s="157">
        <v>0</v>
      </c>
      <c r="J376" s="157">
        <v>27123071</v>
      </c>
      <c r="K376" s="158">
        <v>0</v>
      </c>
      <c r="L376" s="158">
        <v>0</v>
      </c>
      <c r="M376" s="158">
        <v>0</v>
      </c>
      <c r="N376" s="158">
        <v>0</v>
      </c>
      <c r="O376" s="158">
        <v>0</v>
      </c>
      <c r="P376" s="158">
        <v>0</v>
      </c>
      <c r="Q376" s="158">
        <v>79580573</v>
      </c>
      <c r="R376" s="157">
        <v>0</v>
      </c>
      <c r="S376" s="158">
        <v>8414433</v>
      </c>
      <c r="T376" s="159">
        <v>583220</v>
      </c>
      <c r="U376" s="158">
        <v>0</v>
      </c>
      <c r="V376" s="158">
        <v>0</v>
      </c>
      <c r="W376" s="158">
        <v>49229261</v>
      </c>
      <c r="X376" s="155">
        <f t="shared" ref="X376:X383" si="22">+F376-SUM(G376:W376)</f>
        <v>0</v>
      </c>
      <c r="Y376" s="158">
        <v>0</v>
      </c>
      <c r="Z376" s="158">
        <v>0</v>
      </c>
      <c r="AA376" s="157">
        <f t="shared" si="20"/>
        <v>0</v>
      </c>
      <c r="AB376" s="157">
        <f t="shared" si="21"/>
        <v>165030524</v>
      </c>
      <c r="AC376" s="167" t="s">
        <v>19</v>
      </c>
      <c r="AD376" s="161">
        <v>8449</v>
      </c>
      <c r="AE376" s="174" t="s">
        <v>126</v>
      </c>
      <c r="AF376" s="174">
        <v>2</v>
      </c>
      <c r="AG376" s="189" t="s">
        <v>71</v>
      </c>
      <c r="AH376" s="160"/>
      <c r="AI376" s="175">
        <v>45013</v>
      </c>
      <c r="AJ376" s="174"/>
      <c r="AK376" s="174"/>
      <c r="AL376" s="155"/>
      <c r="AM376" s="155"/>
      <c r="AN376" s="155"/>
      <c r="AO376" s="155"/>
      <c r="AP376" s="155"/>
      <c r="AQ376" s="155"/>
      <c r="AR376" s="155"/>
      <c r="AS376" s="155"/>
    </row>
    <row r="377" spans="1:46" s="195" customFormat="1" ht="16.5" x14ac:dyDescent="0.3">
      <c r="A377" s="189">
        <v>900269029</v>
      </c>
      <c r="B377" s="192" t="s">
        <v>536</v>
      </c>
      <c r="C377" s="193">
        <v>44923</v>
      </c>
      <c r="D377" s="194">
        <v>44440</v>
      </c>
      <c r="E377" s="194">
        <v>44895</v>
      </c>
      <c r="F377" s="202">
        <v>78992038</v>
      </c>
      <c r="G377" s="156">
        <v>0</v>
      </c>
      <c r="H377" s="157">
        <v>0</v>
      </c>
      <c r="I377" s="157">
        <v>0</v>
      </c>
      <c r="J377" s="157">
        <v>315925</v>
      </c>
      <c r="K377" s="158">
        <v>0</v>
      </c>
      <c r="L377" s="158">
        <v>0</v>
      </c>
      <c r="M377" s="158">
        <v>500</v>
      </c>
      <c r="N377" s="158">
        <v>0</v>
      </c>
      <c r="O377" s="158">
        <v>0</v>
      </c>
      <c r="P377" s="158">
        <v>0</v>
      </c>
      <c r="Q377" s="158">
        <v>17247280</v>
      </c>
      <c r="R377" s="157">
        <v>0</v>
      </c>
      <c r="S377" s="158">
        <v>8840601</v>
      </c>
      <c r="T377" s="159">
        <v>54000</v>
      </c>
      <c r="U377" s="158">
        <v>0</v>
      </c>
      <c r="V377" s="158">
        <v>0</v>
      </c>
      <c r="W377" s="158">
        <v>52533732</v>
      </c>
      <c r="X377" s="155">
        <f t="shared" si="22"/>
        <v>0</v>
      </c>
      <c r="Y377" s="158">
        <v>0</v>
      </c>
      <c r="Z377" s="158">
        <v>0</v>
      </c>
      <c r="AA377" s="157">
        <f t="shared" si="20"/>
        <v>0</v>
      </c>
      <c r="AB377" s="157">
        <f t="shared" si="21"/>
        <v>78992038</v>
      </c>
      <c r="AC377" s="167" t="s">
        <v>19</v>
      </c>
      <c r="AD377" s="161">
        <v>8447</v>
      </c>
      <c r="AE377" s="174" t="s">
        <v>126</v>
      </c>
      <c r="AF377" s="174">
        <v>2</v>
      </c>
      <c r="AG377" s="189" t="s">
        <v>71</v>
      </c>
      <c r="AH377" s="160"/>
      <c r="AI377" s="175">
        <v>45013</v>
      </c>
      <c r="AJ377" s="174"/>
      <c r="AK377" s="174"/>
      <c r="AL377" s="155"/>
      <c r="AM377" s="155"/>
      <c r="AN377" s="155"/>
      <c r="AO377" s="155"/>
      <c r="AP377" s="155"/>
      <c r="AQ377" s="155"/>
      <c r="AR377" s="155"/>
      <c r="AS377" s="155"/>
    </row>
    <row r="378" spans="1:46" s="195" customFormat="1" ht="16.5" x14ac:dyDescent="0.3">
      <c r="A378" s="189">
        <v>72153005</v>
      </c>
      <c r="B378" s="192" t="s">
        <v>537</v>
      </c>
      <c r="C378" s="193">
        <v>44924</v>
      </c>
      <c r="D378" s="194">
        <v>44409</v>
      </c>
      <c r="E378" s="194">
        <v>44895</v>
      </c>
      <c r="F378" s="202">
        <v>65996540</v>
      </c>
      <c r="G378" s="156">
        <v>0</v>
      </c>
      <c r="H378" s="157">
        <v>0</v>
      </c>
      <c r="I378" s="157">
        <v>0</v>
      </c>
      <c r="J378" s="157">
        <v>30112730</v>
      </c>
      <c r="K378" s="158">
        <v>0</v>
      </c>
      <c r="L378" s="158">
        <v>0</v>
      </c>
      <c r="M378" s="158">
        <v>0</v>
      </c>
      <c r="N378" s="158">
        <v>0</v>
      </c>
      <c r="O378" s="158">
        <v>0</v>
      </c>
      <c r="P378" s="158">
        <v>0</v>
      </c>
      <c r="Q378" s="158">
        <v>4444980</v>
      </c>
      <c r="R378" s="157">
        <v>0</v>
      </c>
      <c r="S378" s="158">
        <v>427557</v>
      </c>
      <c r="T378" s="159">
        <v>23388480</v>
      </c>
      <c r="U378" s="158">
        <v>0</v>
      </c>
      <c r="V378" s="158">
        <v>1684380</v>
      </c>
      <c r="W378" s="158">
        <v>5938413</v>
      </c>
      <c r="X378" s="155">
        <f t="shared" si="22"/>
        <v>0</v>
      </c>
      <c r="Y378" s="158">
        <v>0</v>
      </c>
      <c r="Z378" s="158">
        <v>0</v>
      </c>
      <c r="AA378" s="157">
        <f t="shared" si="20"/>
        <v>0</v>
      </c>
      <c r="AB378" s="157">
        <f t="shared" si="21"/>
        <v>65996540</v>
      </c>
      <c r="AC378" s="167" t="s">
        <v>58</v>
      </c>
      <c r="AD378" s="161">
        <v>8469</v>
      </c>
      <c r="AE378" s="174" t="s">
        <v>126</v>
      </c>
      <c r="AF378" s="174">
        <v>2</v>
      </c>
      <c r="AG378" s="189" t="s">
        <v>71</v>
      </c>
      <c r="AH378" s="160"/>
      <c r="AI378" s="175">
        <v>45014</v>
      </c>
      <c r="AJ378" s="174"/>
      <c r="AK378" s="174"/>
      <c r="AL378" s="155"/>
      <c r="AM378" s="155"/>
      <c r="AN378" s="155"/>
      <c r="AO378" s="155"/>
      <c r="AP378" s="155"/>
      <c r="AQ378" s="155"/>
      <c r="AR378" s="155"/>
      <c r="AS378" s="155"/>
    </row>
    <row r="379" spans="1:46" s="195" customFormat="1" ht="16.5" x14ac:dyDescent="0.3">
      <c r="A379" s="189">
        <v>79296469</v>
      </c>
      <c r="B379" s="192" t="s">
        <v>538</v>
      </c>
      <c r="C379" s="193">
        <v>44924</v>
      </c>
      <c r="D379" s="194">
        <v>44774</v>
      </c>
      <c r="E379" s="194">
        <v>44804</v>
      </c>
      <c r="F379" s="202">
        <v>1468200</v>
      </c>
      <c r="G379" s="156">
        <v>0</v>
      </c>
      <c r="H379" s="157">
        <v>0</v>
      </c>
      <c r="I379" s="157">
        <v>0</v>
      </c>
      <c r="J379" s="157">
        <v>0</v>
      </c>
      <c r="K379" s="158">
        <v>0</v>
      </c>
      <c r="L379" s="158">
        <v>0</v>
      </c>
      <c r="M379" s="158">
        <v>0</v>
      </c>
      <c r="N379" s="158">
        <v>0</v>
      </c>
      <c r="O379" s="158">
        <v>0</v>
      </c>
      <c r="P379" s="158">
        <v>0</v>
      </c>
      <c r="Q379" s="158">
        <v>0</v>
      </c>
      <c r="R379" s="157">
        <v>0</v>
      </c>
      <c r="S379" s="158">
        <v>0</v>
      </c>
      <c r="T379" s="159">
        <v>1468200</v>
      </c>
      <c r="U379" s="158">
        <v>0</v>
      </c>
      <c r="V379" s="158">
        <v>0</v>
      </c>
      <c r="W379" s="158">
        <v>0</v>
      </c>
      <c r="X379" s="155">
        <f t="shared" si="22"/>
        <v>0</v>
      </c>
      <c r="Y379" s="158">
        <v>0</v>
      </c>
      <c r="Z379" s="158">
        <v>0</v>
      </c>
      <c r="AA379" s="157">
        <f t="shared" si="20"/>
        <v>0</v>
      </c>
      <c r="AB379" s="157">
        <f>+F379-AA379</f>
        <v>1468200</v>
      </c>
      <c r="AC379" s="167" t="s">
        <v>58</v>
      </c>
      <c r="AD379" s="161">
        <v>8468</v>
      </c>
      <c r="AE379" s="174" t="s">
        <v>126</v>
      </c>
      <c r="AF379" s="174">
        <v>2</v>
      </c>
      <c r="AG379" s="189" t="s">
        <v>71</v>
      </c>
      <c r="AH379" s="160"/>
      <c r="AI379" s="175">
        <v>45014</v>
      </c>
      <c r="AJ379" s="174"/>
      <c r="AK379" s="174"/>
      <c r="AL379" s="155"/>
      <c r="AM379" s="155"/>
      <c r="AN379" s="155"/>
      <c r="AO379" s="155"/>
      <c r="AP379" s="155"/>
      <c r="AQ379" s="155"/>
      <c r="AR379" s="155"/>
      <c r="AS379" s="155"/>
    </row>
    <row r="380" spans="1:46" s="195" customFormat="1" ht="16.5" x14ac:dyDescent="0.3">
      <c r="A380" s="189">
        <v>860007336</v>
      </c>
      <c r="B380" s="192" t="s">
        <v>542</v>
      </c>
      <c r="C380" s="193">
        <v>44924</v>
      </c>
      <c r="D380" s="194">
        <v>41852</v>
      </c>
      <c r="E380" s="194">
        <v>44895</v>
      </c>
      <c r="F380" s="202">
        <v>373372935436.01001</v>
      </c>
      <c r="G380" s="156">
        <v>18888123688.299999</v>
      </c>
      <c r="H380" s="157">
        <v>0</v>
      </c>
      <c r="I380" s="157">
        <v>0</v>
      </c>
      <c r="J380" s="157">
        <v>103270492057.44</v>
      </c>
      <c r="K380" s="158">
        <v>246586865</v>
      </c>
      <c r="L380" s="158">
        <v>8555709103.54</v>
      </c>
      <c r="M380" s="158">
        <v>21601853426.009998</v>
      </c>
      <c r="N380" s="158">
        <v>7203423808</v>
      </c>
      <c r="O380" s="158">
        <v>4952649792</v>
      </c>
      <c r="P380" s="158">
        <v>441030042</v>
      </c>
      <c r="Q380" s="158">
        <v>72655744447.279999</v>
      </c>
      <c r="R380" s="157">
        <v>1447400676</v>
      </c>
      <c r="S380" s="158">
        <v>35475041651.139999</v>
      </c>
      <c r="T380" s="159">
        <v>30354246628</v>
      </c>
      <c r="U380" s="158">
        <v>8015546315</v>
      </c>
      <c r="V380" s="158">
        <v>43549641933.139999</v>
      </c>
      <c r="W380" s="158">
        <v>16715445003.16</v>
      </c>
      <c r="X380" s="155">
        <f t="shared" si="22"/>
        <v>0</v>
      </c>
      <c r="Y380" s="158">
        <v>0</v>
      </c>
      <c r="Z380" s="158">
        <v>0</v>
      </c>
      <c r="AA380" s="157">
        <v>0</v>
      </c>
      <c r="AB380" s="157">
        <f t="shared" ref="AB380:AB381" si="23">+F380-AA380</f>
        <v>373372935436.01001</v>
      </c>
      <c r="AC380" s="167" t="s">
        <v>55</v>
      </c>
      <c r="AD380" s="161">
        <v>8462</v>
      </c>
      <c r="AE380" s="174" t="s">
        <v>543</v>
      </c>
      <c r="AF380" s="174">
        <v>2</v>
      </c>
      <c r="AG380" s="189" t="s">
        <v>71</v>
      </c>
      <c r="AH380" s="160"/>
      <c r="AI380" s="175"/>
      <c r="AJ380" s="174"/>
      <c r="AK380" s="174"/>
      <c r="AL380" s="155"/>
      <c r="AM380" s="155"/>
      <c r="AN380" s="155"/>
      <c r="AO380" s="155"/>
      <c r="AP380" s="155"/>
      <c r="AQ380" s="155"/>
      <c r="AR380" s="155"/>
      <c r="AS380" s="155"/>
    </row>
    <row r="381" spans="1:46" s="195" customFormat="1" ht="16.5" x14ac:dyDescent="0.3">
      <c r="A381" s="189">
        <v>860007336</v>
      </c>
      <c r="B381" s="192" t="s">
        <v>542</v>
      </c>
      <c r="C381" s="193">
        <v>44924</v>
      </c>
      <c r="D381" s="194">
        <v>42426</v>
      </c>
      <c r="E381" s="194">
        <v>44895</v>
      </c>
      <c r="F381" s="202">
        <v>163851679632</v>
      </c>
      <c r="G381" s="156">
        <v>14878081637.899809</v>
      </c>
      <c r="H381" s="157">
        <v>0</v>
      </c>
      <c r="I381" s="157">
        <v>0</v>
      </c>
      <c r="J381" s="157">
        <v>44053379362.330002</v>
      </c>
      <c r="K381" s="158">
        <v>0</v>
      </c>
      <c r="L381" s="158">
        <v>12940771880.110201</v>
      </c>
      <c r="M381" s="158">
        <v>9594575522.25</v>
      </c>
      <c r="N381" s="158">
        <v>0</v>
      </c>
      <c r="O381" s="158">
        <v>0</v>
      </c>
      <c r="P381" s="158">
        <v>10570</v>
      </c>
      <c r="Q381" s="158">
        <v>5318902142</v>
      </c>
      <c r="R381" s="157">
        <v>962908574</v>
      </c>
      <c r="S381" s="158">
        <v>1365597728</v>
      </c>
      <c r="T381" s="159">
        <v>1930449779</v>
      </c>
      <c r="U381" s="158">
        <v>118340963</v>
      </c>
      <c r="V381" s="158">
        <v>31871868115</v>
      </c>
      <c r="W381" s="158">
        <v>40816793358.410019</v>
      </c>
      <c r="X381" s="155">
        <f t="shared" si="22"/>
        <v>0</v>
      </c>
      <c r="Y381" s="158">
        <v>0</v>
      </c>
      <c r="Z381" s="158">
        <v>0</v>
      </c>
      <c r="AA381" s="157">
        <v>0</v>
      </c>
      <c r="AB381" s="157">
        <f t="shared" si="23"/>
        <v>163851679632</v>
      </c>
      <c r="AC381" s="167" t="s">
        <v>55</v>
      </c>
      <c r="AD381" s="161">
        <v>8461</v>
      </c>
      <c r="AE381" s="174" t="s">
        <v>544</v>
      </c>
      <c r="AF381" s="174">
        <v>2</v>
      </c>
      <c r="AG381" s="189" t="s">
        <v>71</v>
      </c>
      <c r="AH381" s="160"/>
      <c r="AI381" s="175"/>
      <c r="AJ381" s="174"/>
      <c r="AK381" s="174"/>
      <c r="AL381" s="155"/>
      <c r="AM381" s="155"/>
      <c r="AN381" s="155"/>
      <c r="AO381" s="155"/>
      <c r="AP381" s="155"/>
      <c r="AQ381" s="155"/>
      <c r="AR381" s="155"/>
      <c r="AS381" s="155"/>
    </row>
    <row r="382" spans="1:46" s="195" customFormat="1" ht="16.5" x14ac:dyDescent="0.3">
      <c r="A382" s="189">
        <v>900348648</v>
      </c>
      <c r="B382" s="192" t="s">
        <v>131</v>
      </c>
      <c r="C382" s="193">
        <v>44924</v>
      </c>
      <c r="D382" s="194">
        <v>44287</v>
      </c>
      <c r="E382" s="194">
        <v>44895</v>
      </c>
      <c r="F382" s="202">
        <v>18916995</v>
      </c>
      <c r="G382" s="156">
        <v>0</v>
      </c>
      <c r="H382" s="157">
        <v>0</v>
      </c>
      <c r="I382" s="157">
        <v>0</v>
      </c>
      <c r="J382" s="157">
        <v>0</v>
      </c>
      <c r="K382" s="158">
        <v>0</v>
      </c>
      <c r="L382" s="158">
        <v>0</v>
      </c>
      <c r="M382" s="158">
        <v>0</v>
      </c>
      <c r="N382" s="158">
        <v>0</v>
      </c>
      <c r="O382" s="158">
        <v>0</v>
      </c>
      <c r="P382" s="158">
        <v>0</v>
      </c>
      <c r="Q382" s="158">
        <v>1057498</v>
      </c>
      <c r="R382" s="157">
        <v>0</v>
      </c>
      <c r="S382" s="158">
        <v>14338050</v>
      </c>
      <c r="T382" s="159">
        <v>0</v>
      </c>
      <c r="U382" s="158">
        <v>0</v>
      </c>
      <c r="V382" s="158">
        <v>0</v>
      </c>
      <c r="W382" s="158">
        <v>3521447</v>
      </c>
      <c r="X382" s="155">
        <f t="shared" si="22"/>
        <v>0</v>
      </c>
      <c r="Y382" s="158">
        <v>0</v>
      </c>
      <c r="Z382" s="158">
        <v>0</v>
      </c>
      <c r="AA382" s="157">
        <f t="shared" si="20"/>
        <v>0</v>
      </c>
      <c r="AB382" s="157">
        <f t="shared" si="21"/>
        <v>18916995</v>
      </c>
      <c r="AC382" s="167" t="s">
        <v>19</v>
      </c>
      <c r="AD382" s="161">
        <v>8465</v>
      </c>
      <c r="AE382" s="174" t="s">
        <v>126</v>
      </c>
      <c r="AF382" s="174">
        <v>2</v>
      </c>
      <c r="AG382" s="189" t="s">
        <v>71</v>
      </c>
      <c r="AH382" s="160"/>
      <c r="AI382" s="175">
        <v>45014</v>
      </c>
      <c r="AJ382" s="174"/>
      <c r="AK382" s="174"/>
      <c r="AL382" s="155"/>
      <c r="AM382" s="155"/>
      <c r="AN382" s="155"/>
      <c r="AO382" s="155"/>
      <c r="AP382" s="155"/>
      <c r="AQ382" s="155"/>
      <c r="AR382" s="155"/>
      <c r="AS382" s="155"/>
    </row>
    <row r="383" spans="1:46" s="195" customFormat="1" ht="16.5" x14ac:dyDescent="0.3">
      <c r="A383" s="189">
        <v>900008328</v>
      </c>
      <c r="B383" s="192" t="s">
        <v>132</v>
      </c>
      <c r="C383" s="193">
        <v>44924</v>
      </c>
      <c r="D383" s="194">
        <v>43466</v>
      </c>
      <c r="E383" s="194">
        <v>44895</v>
      </c>
      <c r="F383" s="202">
        <v>1662846162</v>
      </c>
      <c r="G383" s="156">
        <v>245820</v>
      </c>
      <c r="H383" s="157">
        <v>0</v>
      </c>
      <c r="I383" s="157">
        <v>0</v>
      </c>
      <c r="J383" s="157">
        <v>658685961</v>
      </c>
      <c r="K383" s="158">
        <v>0</v>
      </c>
      <c r="L383" s="158">
        <v>361617</v>
      </c>
      <c r="M383" s="158">
        <v>26899460</v>
      </c>
      <c r="N383" s="158">
        <v>2137175</v>
      </c>
      <c r="O383" s="158">
        <v>0</v>
      </c>
      <c r="P383" s="158">
        <v>0</v>
      </c>
      <c r="Q383" s="158">
        <v>97430942</v>
      </c>
      <c r="R383" s="157">
        <v>0</v>
      </c>
      <c r="S383" s="158">
        <v>269861902</v>
      </c>
      <c r="T383" s="159">
        <v>17005322</v>
      </c>
      <c r="U383" s="158">
        <v>0</v>
      </c>
      <c r="V383" s="158">
        <v>165267339</v>
      </c>
      <c r="W383" s="158">
        <v>424950624</v>
      </c>
      <c r="X383" s="155">
        <f t="shared" si="22"/>
        <v>0</v>
      </c>
      <c r="Y383" s="158">
        <v>0</v>
      </c>
      <c r="Z383" s="158">
        <v>0</v>
      </c>
      <c r="AA383" s="157">
        <f t="shared" si="20"/>
        <v>0</v>
      </c>
      <c r="AB383" s="157">
        <f t="shared" si="21"/>
        <v>1662846162</v>
      </c>
      <c r="AC383" s="167" t="s">
        <v>19</v>
      </c>
      <c r="AD383" s="161">
        <v>8460</v>
      </c>
      <c r="AE383" s="174" t="s">
        <v>126</v>
      </c>
      <c r="AF383" s="174">
        <v>2</v>
      </c>
      <c r="AG383" s="189" t="s">
        <v>71</v>
      </c>
      <c r="AH383" s="160"/>
      <c r="AI383" s="175">
        <v>45014</v>
      </c>
      <c r="AJ383" s="174"/>
      <c r="AK383" s="174"/>
      <c r="AL383" s="155"/>
      <c r="AM383" s="155"/>
      <c r="AN383" s="155"/>
      <c r="AO383" s="155"/>
      <c r="AP383" s="155"/>
      <c r="AQ383" s="155"/>
      <c r="AR383" s="155"/>
      <c r="AS383" s="155"/>
    </row>
    <row r="384" spans="1:46" ht="15" x14ac:dyDescent="0.25">
      <c r="F384" s="133">
        <f t="shared" ref="F384:AB384" si="24">SUM(F2:F383)</f>
        <v>1135791670677.48</v>
      </c>
      <c r="G384" s="133">
        <f t="shared" si="24"/>
        <v>39429820006.615906</v>
      </c>
      <c r="H384" s="133">
        <f t="shared" si="24"/>
        <v>5808471</v>
      </c>
      <c r="I384" s="133">
        <f t="shared" si="24"/>
        <v>0</v>
      </c>
      <c r="J384" s="133">
        <f t="shared" si="24"/>
        <v>314299261681.09003</v>
      </c>
      <c r="K384" s="133">
        <f t="shared" si="24"/>
        <v>805007458</v>
      </c>
      <c r="L384" s="133">
        <f t="shared" si="24"/>
        <v>55629883098.390198</v>
      </c>
      <c r="M384" s="133">
        <f t="shared" si="24"/>
        <v>49644153670.540001</v>
      </c>
      <c r="N384" s="133">
        <f t="shared" si="24"/>
        <v>19934662797</v>
      </c>
      <c r="O384" s="133">
        <f t="shared" si="24"/>
        <v>4955590098</v>
      </c>
      <c r="P384" s="133">
        <f t="shared" si="24"/>
        <v>588916512</v>
      </c>
      <c r="Q384" s="133">
        <f t="shared" si="24"/>
        <v>141099702902.22998</v>
      </c>
      <c r="R384" s="133">
        <f t="shared" si="24"/>
        <v>3177916540</v>
      </c>
      <c r="S384" s="133">
        <f t="shared" si="24"/>
        <v>95918930556.139999</v>
      </c>
      <c r="T384" s="133">
        <f t="shared" si="24"/>
        <v>77064079605.380005</v>
      </c>
      <c r="U384" s="133">
        <f t="shared" si="24"/>
        <v>19158870316</v>
      </c>
      <c r="V384" s="133">
        <f t="shared" si="24"/>
        <v>176023920221.64999</v>
      </c>
      <c r="W384" s="133">
        <f t="shared" si="24"/>
        <v>138055146743.44397</v>
      </c>
      <c r="X384" s="133">
        <f t="shared" si="24"/>
        <v>0</v>
      </c>
      <c r="Y384" s="133">
        <f t="shared" si="24"/>
        <v>959139310</v>
      </c>
      <c r="Z384" s="133">
        <f t="shared" si="24"/>
        <v>4679423315.5299997</v>
      </c>
      <c r="AA384" s="133">
        <f t="shared" si="24"/>
        <v>5687655301.1999998</v>
      </c>
      <c r="AB384" s="133">
        <f t="shared" si="24"/>
        <v>1130104015376.28</v>
      </c>
      <c r="AT384" s="163"/>
    </row>
    <row r="385" spans="6:46" x14ac:dyDescent="0.2">
      <c r="F385" s="134">
        <v>1000000</v>
      </c>
      <c r="G385" s="134">
        <v>1000000</v>
      </c>
      <c r="H385" s="134">
        <v>1000000</v>
      </c>
      <c r="I385" s="134">
        <v>1000000</v>
      </c>
      <c r="J385" s="134">
        <v>1000000</v>
      </c>
      <c r="K385" s="134">
        <v>1000000</v>
      </c>
      <c r="L385" s="134">
        <v>1000001</v>
      </c>
      <c r="M385" s="134">
        <v>1000002</v>
      </c>
      <c r="N385" s="134">
        <v>1000003</v>
      </c>
      <c r="O385" s="134">
        <v>1000004</v>
      </c>
      <c r="P385" s="134">
        <v>1000000</v>
      </c>
      <c r="Q385" s="134">
        <v>1000000</v>
      </c>
      <c r="R385" s="134">
        <v>1000000</v>
      </c>
      <c r="S385" s="134">
        <v>1000000</v>
      </c>
      <c r="T385" s="134">
        <v>1000000</v>
      </c>
      <c r="U385" s="134">
        <v>1000000</v>
      </c>
      <c r="V385" s="134">
        <v>1000000</v>
      </c>
      <c r="W385" s="134">
        <v>1000000</v>
      </c>
      <c r="X385" s="134">
        <v>1000000</v>
      </c>
      <c r="Y385" s="134">
        <v>1000000</v>
      </c>
      <c r="Z385" s="134">
        <v>1000000</v>
      </c>
      <c r="AA385" s="134">
        <v>1000000</v>
      </c>
      <c r="AB385" s="134">
        <v>1000000</v>
      </c>
      <c r="AT385" s="163"/>
    </row>
    <row r="386" spans="6:46" ht="15" x14ac:dyDescent="0.25">
      <c r="F386" s="135">
        <f>+F384/F385</f>
        <v>1135791.6706774801</v>
      </c>
      <c r="G386" s="135">
        <f t="shared" ref="G386:AB386" si="25">+G384/G385</f>
        <v>39429.820006615904</v>
      </c>
      <c r="H386" s="135">
        <f t="shared" si="25"/>
        <v>5.8084709999999999</v>
      </c>
      <c r="I386" s="135">
        <f t="shared" si="25"/>
        <v>0</v>
      </c>
      <c r="J386" s="135">
        <f t="shared" si="25"/>
        <v>314299.26168109005</v>
      </c>
      <c r="K386" s="135">
        <f t="shared" si="25"/>
        <v>805.00745800000004</v>
      </c>
      <c r="L386" s="135">
        <f t="shared" si="25"/>
        <v>55629.827468562726</v>
      </c>
      <c r="M386" s="135">
        <f t="shared" si="25"/>
        <v>49644.054382431234</v>
      </c>
      <c r="N386" s="135">
        <f t="shared" si="25"/>
        <v>19934.60299319102</v>
      </c>
      <c r="O386" s="135">
        <f t="shared" si="25"/>
        <v>4955.5702757188974</v>
      </c>
      <c r="P386" s="135">
        <f t="shared" si="25"/>
        <v>588.91651200000001</v>
      </c>
      <c r="Q386" s="135">
        <f t="shared" si="25"/>
        <v>141099.70290222997</v>
      </c>
      <c r="R386" s="135">
        <f t="shared" si="25"/>
        <v>3177.9165400000002</v>
      </c>
      <c r="S386" s="135">
        <f t="shared" si="25"/>
        <v>95918.930556139996</v>
      </c>
      <c r="T386" s="135">
        <f t="shared" si="25"/>
        <v>77064.07960538</v>
      </c>
      <c r="U386" s="135">
        <f t="shared" si="25"/>
        <v>19158.870316</v>
      </c>
      <c r="V386" s="135">
        <f t="shared" si="25"/>
        <v>176023.92022164998</v>
      </c>
      <c r="W386" s="135">
        <f t="shared" si="25"/>
        <v>138055.14674344397</v>
      </c>
      <c r="X386" s="135">
        <f t="shared" si="25"/>
        <v>0</v>
      </c>
      <c r="Y386" s="135">
        <f t="shared" si="25"/>
        <v>959.13931000000002</v>
      </c>
      <c r="Z386" s="135">
        <f t="shared" si="25"/>
        <v>4679.4233155299999</v>
      </c>
      <c r="AA386" s="135">
        <f t="shared" si="25"/>
        <v>5687.6553011999995</v>
      </c>
      <c r="AB386" s="135">
        <f t="shared" si="25"/>
        <v>1130104.0153762801</v>
      </c>
      <c r="AT386" s="163"/>
    </row>
  </sheetData>
  <autoFilter ref="A1:AT386" xr:uid="{C6A02FC0-9EB5-4567-A00C-012663EDD90A}"/>
  <conditionalFormatting sqref="A213">
    <cfRule type="duplicateValues" dxfId="18" priority="2"/>
  </conditionalFormatting>
  <conditionalFormatting sqref="A1:A1048576">
    <cfRule type="duplicateValues" dxfId="17" priority="1"/>
  </conditionalFormatting>
  <conditionalFormatting sqref="A237:A252">
    <cfRule type="duplicateValues" dxfId="16" priority="3"/>
  </conditionalFormatting>
  <conditionalFormatting sqref="A179:A212 A214:A236">
    <cfRule type="duplicateValues" dxfId="15" priority="4"/>
  </conditionalFormatting>
  <conditionalFormatting sqref="A139:A178">
    <cfRule type="duplicateValues" dxfId="14" priority="5"/>
  </conditionalFormatting>
  <conditionalFormatting sqref="A139:A178">
    <cfRule type="duplicateValues" dxfId="13" priority="6"/>
    <cfRule type="duplicateValues" dxfId="12" priority="7"/>
  </conditionalFormatting>
  <conditionalFormatting sqref="AD123:AD138">
    <cfRule type="duplicateValues" dxfId="11" priority="8"/>
  </conditionalFormatting>
  <conditionalFormatting sqref="A115:A138">
    <cfRule type="duplicateValues" dxfId="10" priority="9"/>
  </conditionalFormatting>
  <conditionalFormatting sqref="A115:A138">
    <cfRule type="duplicateValues" dxfId="9" priority="10"/>
    <cfRule type="duplicateValues" dxfId="8" priority="11"/>
  </conditionalFormatting>
  <conditionalFormatting sqref="AD115:AD138">
    <cfRule type="duplicateValues" dxfId="7" priority="12"/>
  </conditionalFormatting>
  <conditionalFormatting sqref="A78:A93">
    <cfRule type="duplicateValues" dxfId="6" priority="13"/>
  </conditionalFormatting>
  <conditionalFormatting sqref="A78:A93">
    <cfRule type="duplicateValues" dxfId="5" priority="14"/>
    <cfRule type="duplicateValues" dxfId="4" priority="15"/>
  </conditionalFormatting>
  <conditionalFormatting sqref="A331:A383">
    <cfRule type="duplicateValues" dxfId="3" priority="16"/>
  </conditionalFormatting>
  <conditionalFormatting sqref="A331:A383">
    <cfRule type="duplicateValues" dxfId="2" priority="17"/>
    <cfRule type="duplicateValues" dxfId="1" priority="18"/>
  </conditionalFormatting>
  <conditionalFormatting sqref="A2:A383">
    <cfRule type="duplicateValues" dxfId="0" priority="19"/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DD19-7BEE-4A6F-8488-7E0E20B77C55}">
  <dimension ref="A1:H351"/>
  <sheetViews>
    <sheetView tabSelected="1" workbookViewId="0">
      <pane ySplit="1" topLeftCell="A324" activePane="bottomLeft" state="frozen"/>
      <selection activeCell="Q55" sqref="Q55"/>
      <selection pane="bottomLeft" activeCell="F343" sqref="F343"/>
    </sheetView>
  </sheetViews>
  <sheetFormatPr baseColWidth="10" defaultRowHeight="15" x14ac:dyDescent="0.25"/>
  <cols>
    <col min="5" max="5" width="12.5703125" bestFit="1" customWidth="1"/>
    <col min="6" max="6" width="13.5703125" bestFit="1" customWidth="1"/>
    <col min="7" max="7" width="16.85546875" style="211" bestFit="1" customWidth="1"/>
    <col min="8" max="8" width="11.42578125" style="207"/>
  </cols>
  <sheetData>
    <row r="1" spans="1:8" x14ac:dyDescent="0.25">
      <c r="A1" s="200" t="s">
        <v>545</v>
      </c>
      <c r="B1" s="204" t="s">
        <v>546</v>
      </c>
      <c r="C1" s="205" t="s">
        <v>547</v>
      </c>
      <c r="D1" s="204" t="s">
        <v>548</v>
      </c>
      <c r="E1" s="206" t="s">
        <v>549</v>
      </c>
      <c r="F1" s="206" t="s">
        <v>550</v>
      </c>
      <c r="G1" s="210" t="s">
        <v>551</v>
      </c>
      <c r="H1" s="209" t="s">
        <v>552</v>
      </c>
    </row>
    <row r="2" spans="1:8" x14ac:dyDescent="0.25">
      <c r="A2" t="s">
        <v>553</v>
      </c>
      <c r="B2">
        <v>800135582</v>
      </c>
      <c r="C2" s="207">
        <v>44926</v>
      </c>
      <c r="D2">
        <v>1</v>
      </c>
      <c r="E2" s="208">
        <v>3296110</v>
      </c>
      <c r="F2" s="208">
        <v>53686288</v>
      </c>
      <c r="G2" s="211">
        <v>0</v>
      </c>
      <c r="H2" s="207">
        <v>44926</v>
      </c>
    </row>
    <row r="3" spans="1:8" x14ac:dyDescent="0.25">
      <c r="A3" t="s">
        <v>553</v>
      </c>
      <c r="B3">
        <v>812004304</v>
      </c>
      <c r="C3" s="207">
        <v>44926</v>
      </c>
      <c r="D3">
        <v>1</v>
      </c>
      <c r="E3" s="208">
        <v>12200</v>
      </c>
      <c r="F3" s="208">
        <v>284497</v>
      </c>
      <c r="G3" s="211">
        <v>0</v>
      </c>
      <c r="H3" s="207">
        <v>44926</v>
      </c>
    </row>
    <row r="4" spans="1:8" x14ac:dyDescent="0.25">
      <c r="A4" t="s">
        <v>553</v>
      </c>
      <c r="B4">
        <v>800193392</v>
      </c>
      <c r="C4" s="207">
        <v>44926</v>
      </c>
      <c r="D4">
        <v>1</v>
      </c>
      <c r="E4" s="208">
        <v>4133</v>
      </c>
      <c r="F4" s="208">
        <v>111696</v>
      </c>
      <c r="G4" s="211">
        <v>0</v>
      </c>
      <c r="H4" s="207">
        <v>44926</v>
      </c>
    </row>
    <row r="5" spans="1:8" x14ac:dyDescent="0.25">
      <c r="A5" t="s">
        <v>553</v>
      </c>
      <c r="B5">
        <v>891680065</v>
      </c>
      <c r="C5" s="207">
        <v>44926</v>
      </c>
      <c r="D5">
        <v>1</v>
      </c>
      <c r="E5" s="208">
        <v>7600</v>
      </c>
      <c r="F5" s="208">
        <v>253100</v>
      </c>
      <c r="G5" s="211">
        <v>0</v>
      </c>
      <c r="H5" s="207">
        <v>44926</v>
      </c>
    </row>
    <row r="6" spans="1:8" x14ac:dyDescent="0.25">
      <c r="A6" t="s">
        <v>553</v>
      </c>
      <c r="B6">
        <v>890204581</v>
      </c>
      <c r="C6" s="207">
        <v>44926</v>
      </c>
      <c r="D6">
        <v>1</v>
      </c>
      <c r="E6" s="208">
        <v>562013</v>
      </c>
      <c r="F6" s="208">
        <v>848667</v>
      </c>
      <c r="G6" s="211">
        <v>0</v>
      </c>
      <c r="H6" s="207">
        <v>44926</v>
      </c>
    </row>
    <row r="7" spans="1:8" x14ac:dyDescent="0.25">
      <c r="A7" t="s">
        <v>553</v>
      </c>
      <c r="B7">
        <v>900684525</v>
      </c>
      <c r="C7" s="207">
        <v>44926</v>
      </c>
      <c r="D7">
        <v>1</v>
      </c>
      <c r="E7" s="208">
        <v>345108</v>
      </c>
      <c r="F7" s="208">
        <v>1766879</v>
      </c>
      <c r="G7" s="211">
        <v>314522</v>
      </c>
      <c r="H7" s="207">
        <v>44922</v>
      </c>
    </row>
    <row r="8" spans="1:8" x14ac:dyDescent="0.25">
      <c r="A8" t="s">
        <v>553</v>
      </c>
      <c r="B8">
        <v>824004330</v>
      </c>
      <c r="C8" s="207">
        <v>44926</v>
      </c>
      <c r="D8">
        <v>1</v>
      </c>
      <c r="E8" s="208">
        <v>3124420</v>
      </c>
      <c r="F8" s="208">
        <v>61213451</v>
      </c>
      <c r="G8" s="211">
        <v>0</v>
      </c>
      <c r="H8" s="207">
        <v>44926</v>
      </c>
    </row>
    <row r="9" spans="1:8" x14ac:dyDescent="0.25">
      <c r="A9" t="s">
        <v>553</v>
      </c>
      <c r="B9">
        <v>890802628</v>
      </c>
      <c r="C9" s="207">
        <v>44926</v>
      </c>
      <c r="D9">
        <v>1</v>
      </c>
      <c r="E9" s="208">
        <v>0</v>
      </c>
      <c r="F9" s="208">
        <v>710869</v>
      </c>
      <c r="G9" s="211">
        <v>0</v>
      </c>
      <c r="H9" s="207">
        <v>44926</v>
      </c>
    </row>
    <row r="10" spans="1:8" x14ac:dyDescent="0.25">
      <c r="A10" t="s">
        <v>553</v>
      </c>
      <c r="B10">
        <v>825002525</v>
      </c>
      <c r="C10" s="207">
        <v>44926</v>
      </c>
      <c r="D10">
        <v>1</v>
      </c>
      <c r="E10" s="208">
        <v>177018</v>
      </c>
      <c r="F10" s="208">
        <v>795283</v>
      </c>
      <c r="G10" s="211">
        <v>485223</v>
      </c>
      <c r="H10" s="207">
        <v>44922</v>
      </c>
    </row>
    <row r="11" spans="1:8" x14ac:dyDescent="0.25">
      <c r="A11" t="s">
        <v>553</v>
      </c>
      <c r="B11">
        <v>800036400</v>
      </c>
      <c r="C11" s="207">
        <v>44926</v>
      </c>
      <c r="D11">
        <v>1</v>
      </c>
      <c r="E11" s="208">
        <v>637166</v>
      </c>
      <c r="F11" s="208">
        <v>29508752</v>
      </c>
      <c r="G11" s="211">
        <v>5264889</v>
      </c>
      <c r="H11" s="207">
        <v>44921</v>
      </c>
    </row>
    <row r="12" spans="1:8" x14ac:dyDescent="0.25">
      <c r="A12" t="s">
        <v>553</v>
      </c>
      <c r="B12">
        <v>890981848</v>
      </c>
      <c r="C12" s="207">
        <v>44926</v>
      </c>
      <c r="D12">
        <v>1</v>
      </c>
      <c r="E12" s="208">
        <v>78649</v>
      </c>
      <c r="F12" s="208">
        <v>112174</v>
      </c>
      <c r="G12" s="211">
        <v>0</v>
      </c>
      <c r="H12" s="207">
        <v>44926</v>
      </c>
    </row>
    <row r="13" spans="1:8" x14ac:dyDescent="0.25">
      <c r="A13" t="s">
        <v>553</v>
      </c>
      <c r="B13">
        <v>800186901</v>
      </c>
      <c r="C13" s="207">
        <v>44926</v>
      </c>
      <c r="D13">
        <v>1</v>
      </c>
      <c r="E13" s="208">
        <v>0</v>
      </c>
      <c r="F13" s="208">
        <v>37434211</v>
      </c>
      <c r="G13" s="211">
        <v>2825673</v>
      </c>
      <c r="H13" s="207">
        <v>44922</v>
      </c>
    </row>
    <row r="14" spans="1:8" x14ac:dyDescent="0.25">
      <c r="A14" t="s">
        <v>553</v>
      </c>
      <c r="B14">
        <v>900566814</v>
      </c>
      <c r="C14" s="207">
        <v>44926</v>
      </c>
      <c r="D14">
        <v>1</v>
      </c>
      <c r="E14" s="208">
        <v>0</v>
      </c>
      <c r="F14" s="208">
        <v>7512553</v>
      </c>
      <c r="G14" s="211">
        <v>0</v>
      </c>
      <c r="H14" s="207">
        <v>44926</v>
      </c>
    </row>
    <row r="15" spans="1:8" x14ac:dyDescent="0.25">
      <c r="A15" t="s">
        <v>553</v>
      </c>
      <c r="B15">
        <v>813010966</v>
      </c>
      <c r="C15" s="207">
        <v>44926</v>
      </c>
      <c r="D15">
        <v>1</v>
      </c>
      <c r="E15" s="208">
        <v>3810782</v>
      </c>
      <c r="F15" s="208">
        <v>5706407</v>
      </c>
      <c r="G15" s="211">
        <v>6883991</v>
      </c>
      <c r="H15" s="207">
        <v>44922</v>
      </c>
    </row>
    <row r="16" spans="1:8" x14ac:dyDescent="0.25">
      <c r="A16" t="s">
        <v>553</v>
      </c>
      <c r="B16">
        <v>900186802</v>
      </c>
      <c r="C16" s="207">
        <v>44926</v>
      </c>
      <c r="D16">
        <v>1</v>
      </c>
      <c r="E16" s="208">
        <v>65519</v>
      </c>
      <c r="F16" s="208">
        <v>1686763</v>
      </c>
      <c r="G16" s="211">
        <v>0</v>
      </c>
      <c r="H16" s="207">
        <v>44926</v>
      </c>
    </row>
    <row r="17" spans="1:8" x14ac:dyDescent="0.25">
      <c r="A17" t="s">
        <v>553</v>
      </c>
      <c r="B17">
        <v>900133836</v>
      </c>
      <c r="C17" s="207">
        <v>44926</v>
      </c>
      <c r="D17">
        <v>1</v>
      </c>
      <c r="E17" s="208">
        <v>921342</v>
      </c>
      <c r="F17" s="208">
        <v>134062410</v>
      </c>
      <c r="G17" s="211">
        <v>113385</v>
      </c>
      <c r="H17" s="207">
        <v>44922</v>
      </c>
    </row>
    <row r="18" spans="1:8" x14ac:dyDescent="0.25">
      <c r="A18" t="s">
        <v>553</v>
      </c>
      <c r="B18">
        <v>804008792</v>
      </c>
      <c r="C18" s="207">
        <v>44926</v>
      </c>
      <c r="D18">
        <v>1</v>
      </c>
      <c r="E18" s="208">
        <v>0</v>
      </c>
      <c r="F18" s="208">
        <v>1152000</v>
      </c>
      <c r="G18" s="211">
        <v>0</v>
      </c>
      <c r="H18" s="207">
        <v>44926</v>
      </c>
    </row>
    <row r="19" spans="1:8" x14ac:dyDescent="0.25">
      <c r="A19" t="s">
        <v>553</v>
      </c>
      <c r="B19">
        <v>800030924</v>
      </c>
      <c r="C19" s="207">
        <v>44926</v>
      </c>
      <c r="D19">
        <v>1</v>
      </c>
      <c r="E19" s="208">
        <v>325944</v>
      </c>
      <c r="F19" s="208">
        <v>2591376</v>
      </c>
      <c r="G19" s="211">
        <v>394209</v>
      </c>
      <c r="H19" s="207">
        <v>44922</v>
      </c>
    </row>
    <row r="20" spans="1:8" x14ac:dyDescent="0.25">
      <c r="A20" t="s">
        <v>553</v>
      </c>
      <c r="B20">
        <v>900165663</v>
      </c>
      <c r="C20" s="207">
        <v>44926</v>
      </c>
      <c r="D20">
        <v>1</v>
      </c>
      <c r="E20" s="208">
        <v>0</v>
      </c>
      <c r="F20" s="208">
        <v>18961938</v>
      </c>
      <c r="G20" s="211">
        <v>191289</v>
      </c>
      <c r="H20" s="207">
        <v>44922</v>
      </c>
    </row>
    <row r="21" spans="1:8" x14ac:dyDescent="0.25">
      <c r="A21" t="s">
        <v>553</v>
      </c>
      <c r="B21">
        <v>820002928</v>
      </c>
      <c r="C21" s="207">
        <v>44926</v>
      </c>
      <c r="D21">
        <v>1</v>
      </c>
      <c r="E21" s="208">
        <v>2476922</v>
      </c>
      <c r="F21" s="208">
        <v>110483627</v>
      </c>
      <c r="G21" s="211">
        <v>18291061</v>
      </c>
      <c r="H21" s="207">
        <v>44922</v>
      </c>
    </row>
    <row r="22" spans="1:8" x14ac:dyDescent="0.25">
      <c r="A22" t="s">
        <v>553</v>
      </c>
      <c r="B22">
        <v>900417889</v>
      </c>
      <c r="C22" s="207">
        <v>44926</v>
      </c>
      <c r="D22">
        <v>1</v>
      </c>
      <c r="E22" s="208">
        <v>0</v>
      </c>
      <c r="F22" s="208">
        <v>6245200</v>
      </c>
      <c r="G22" s="211">
        <v>0</v>
      </c>
      <c r="H22" s="207">
        <v>44926</v>
      </c>
    </row>
    <row r="23" spans="1:8" x14ac:dyDescent="0.25">
      <c r="A23" t="s">
        <v>553</v>
      </c>
      <c r="B23">
        <v>900457796</v>
      </c>
      <c r="C23" s="207">
        <v>44926</v>
      </c>
      <c r="D23">
        <v>1</v>
      </c>
      <c r="E23" s="208">
        <v>211600</v>
      </c>
      <c r="F23" s="208">
        <v>5554760</v>
      </c>
      <c r="G23" s="211">
        <v>18068972</v>
      </c>
      <c r="H23" s="207">
        <v>44918</v>
      </c>
    </row>
    <row r="24" spans="1:8" x14ac:dyDescent="0.25">
      <c r="A24" t="s">
        <v>553</v>
      </c>
      <c r="B24">
        <v>900145767</v>
      </c>
      <c r="C24" s="207">
        <v>44926</v>
      </c>
      <c r="D24">
        <v>1</v>
      </c>
      <c r="E24" s="208">
        <v>1937003</v>
      </c>
      <c r="F24" s="208">
        <v>555685</v>
      </c>
      <c r="G24" s="211">
        <v>99669</v>
      </c>
      <c r="H24" s="207">
        <v>44922</v>
      </c>
    </row>
    <row r="25" spans="1:8" x14ac:dyDescent="0.25">
      <c r="A25" t="s">
        <v>553</v>
      </c>
      <c r="B25">
        <v>813011465</v>
      </c>
      <c r="C25" s="207">
        <v>44926</v>
      </c>
      <c r="D25">
        <v>1</v>
      </c>
      <c r="E25" s="208">
        <v>512744</v>
      </c>
      <c r="F25" s="208">
        <v>236247</v>
      </c>
      <c r="G25" s="211">
        <v>23646</v>
      </c>
      <c r="H25" s="207">
        <v>44922</v>
      </c>
    </row>
    <row r="26" spans="1:8" x14ac:dyDescent="0.25">
      <c r="A26" t="s">
        <v>553</v>
      </c>
      <c r="B26">
        <v>900597845</v>
      </c>
      <c r="C26" s="207">
        <v>44926</v>
      </c>
      <c r="D26">
        <v>1</v>
      </c>
      <c r="E26" s="208">
        <v>48619194</v>
      </c>
      <c r="F26" s="208">
        <v>75371951</v>
      </c>
      <c r="G26" s="211">
        <v>1269350</v>
      </c>
      <c r="H26" s="207">
        <v>44922</v>
      </c>
    </row>
    <row r="27" spans="1:8" x14ac:dyDescent="0.25">
      <c r="A27" t="s">
        <v>553</v>
      </c>
      <c r="B27">
        <v>900626481</v>
      </c>
      <c r="C27" s="207">
        <v>44926</v>
      </c>
      <c r="D27">
        <v>1</v>
      </c>
      <c r="E27" s="208">
        <v>133609</v>
      </c>
      <c r="F27" s="208">
        <v>54758536</v>
      </c>
      <c r="G27" s="211">
        <v>0</v>
      </c>
      <c r="H27" s="207">
        <v>44926</v>
      </c>
    </row>
    <row r="28" spans="1:8" x14ac:dyDescent="0.25">
      <c r="A28" t="s">
        <v>553</v>
      </c>
      <c r="B28">
        <v>900500653</v>
      </c>
      <c r="C28" s="207">
        <v>44926</v>
      </c>
      <c r="D28">
        <v>1</v>
      </c>
      <c r="E28" s="208">
        <v>0</v>
      </c>
      <c r="F28" s="208">
        <v>39204980</v>
      </c>
      <c r="G28" s="211">
        <v>0</v>
      </c>
      <c r="H28" s="207">
        <v>44926</v>
      </c>
    </row>
    <row r="29" spans="1:8" x14ac:dyDescent="0.25">
      <c r="A29" t="s">
        <v>553</v>
      </c>
      <c r="B29">
        <v>800249700</v>
      </c>
      <c r="C29" s="207">
        <v>44926</v>
      </c>
      <c r="D29">
        <v>1</v>
      </c>
      <c r="E29" s="208">
        <v>119242</v>
      </c>
      <c r="F29" s="208">
        <v>59688855</v>
      </c>
      <c r="G29" s="211">
        <v>0</v>
      </c>
      <c r="H29" s="207">
        <v>44926</v>
      </c>
    </row>
    <row r="30" spans="1:8" x14ac:dyDescent="0.25">
      <c r="A30" t="s">
        <v>553</v>
      </c>
      <c r="B30">
        <v>901210289</v>
      </c>
      <c r="C30" s="207">
        <v>44926</v>
      </c>
      <c r="D30">
        <v>1</v>
      </c>
      <c r="E30" s="208">
        <v>69706076</v>
      </c>
      <c r="F30" s="208">
        <v>194531133</v>
      </c>
      <c r="G30" s="211">
        <v>11716580</v>
      </c>
      <c r="H30" s="207">
        <v>44922</v>
      </c>
    </row>
    <row r="31" spans="1:8" x14ac:dyDescent="0.25">
      <c r="A31" t="s">
        <v>553</v>
      </c>
      <c r="B31">
        <v>813007875</v>
      </c>
      <c r="C31" s="207">
        <v>44926</v>
      </c>
      <c r="D31">
        <v>1</v>
      </c>
      <c r="E31" s="208">
        <v>7656335</v>
      </c>
      <c r="F31" s="208">
        <v>2642341</v>
      </c>
      <c r="G31" s="211">
        <v>162172</v>
      </c>
      <c r="H31" s="207">
        <v>44922</v>
      </c>
    </row>
    <row r="32" spans="1:8" x14ac:dyDescent="0.25">
      <c r="A32" t="s">
        <v>553</v>
      </c>
      <c r="B32">
        <v>900481014</v>
      </c>
      <c r="C32" s="207">
        <v>44926</v>
      </c>
      <c r="D32">
        <v>1</v>
      </c>
      <c r="E32" s="208">
        <v>5837095</v>
      </c>
      <c r="F32" s="208">
        <v>697897054</v>
      </c>
      <c r="G32" s="211">
        <v>82499378</v>
      </c>
      <c r="H32" s="207">
        <v>44922</v>
      </c>
    </row>
    <row r="33" spans="1:8" x14ac:dyDescent="0.25">
      <c r="A33" t="s">
        <v>553</v>
      </c>
      <c r="B33">
        <v>900008882</v>
      </c>
      <c r="C33" s="207">
        <v>44926</v>
      </c>
      <c r="D33">
        <v>1</v>
      </c>
      <c r="E33" s="208">
        <v>446706</v>
      </c>
      <c r="F33" s="208">
        <v>9108552</v>
      </c>
      <c r="G33" s="211">
        <v>67156</v>
      </c>
      <c r="H33" s="207">
        <v>44922</v>
      </c>
    </row>
    <row r="34" spans="1:8" x14ac:dyDescent="0.25">
      <c r="A34" t="s">
        <v>553</v>
      </c>
      <c r="B34">
        <v>822001570</v>
      </c>
      <c r="C34" s="207">
        <v>44926</v>
      </c>
      <c r="D34">
        <v>1</v>
      </c>
      <c r="E34" s="208">
        <v>3011192</v>
      </c>
      <c r="F34" s="208">
        <v>930068</v>
      </c>
      <c r="G34" s="211">
        <v>537045</v>
      </c>
      <c r="H34" s="207">
        <v>44922</v>
      </c>
    </row>
    <row r="35" spans="1:8" x14ac:dyDescent="0.25">
      <c r="A35" t="s">
        <v>553</v>
      </c>
      <c r="B35">
        <v>900264094</v>
      </c>
      <c r="C35" s="207">
        <v>44926</v>
      </c>
      <c r="D35">
        <v>1</v>
      </c>
      <c r="E35" s="208">
        <v>1154145</v>
      </c>
      <c r="F35" s="208">
        <v>1428746994</v>
      </c>
      <c r="G35" s="211">
        <v>157592302</v>
      </c>
      <c r="H35" s="207">
        <v>44922</v>
      </c>
    </row>
    <row r="36" spans="1:8" x14ac:dyDescent="0.25">
      <c r="A36" t="s">
        <v>553</v>
      </c>
      <c r="B36">
        <v>824000462</v>
      </c>
      <c r="C36" s="207">
        <v>44926</v>
      </c>
      <c r="D36">
        <v>1</v>
      </c>
      <c r="E36" s="208">
        <v>5486322</v>
      </c>
      <c r="F36" s="208">
        <v>820747</v>
      </c>
      <c r="G36" s="211">
        <v>0</v>
      </c>
      <c r="H36" s="207">
        <v>44926</v>
      </c>
    </row>
    <row r="37" spans="1:8" x14ac:dyDescent="0.25">
      <c r="A37" t="s">
        <v>553</v>
      </c>
      <c r="B37">
        <v>890701490</v>
      </c>
      <c r="C37" s="207">
        <v>44926</v>
      </c>
      <c r="D37">
        <v>1</v>
      </c>
      <c r="E37" s="208">
        <v>690028</v>
      </c>
      <c r="F37" s="208">
        <v>1801905</v>
      </c>
      <c r="G37" s="211">
        <v>1061409</v>
      </c>
      <c r="H37" s="207">
        <v>44922</v>
      </c>
    </row>
    <row r="38" spans="1:8" x14ac:dyDescent="0.25">
      <c r="A38" t="s">
        <v>553</v>
      </c>
      <c r="B38">
        <v>800223618</v>
      </c>
      <c r="C38" s="207">
        <v>44926</v>
      </c>
      <c r="D38">
        <v>1</v>
      </c>
      <c r="E38" s="208">
        <v>89502040</v>
      </c>
      <c r="F38" s="208">
        <v>135699624</v>
      </c>
      <c r="G38" s="211">
        <v>124668</v>
      </c>
      <c r="H38" s="207">
        <v>44922</v>
      </c>
    </row>
    <row r="39" spans="1:8" x14ac:dyDescent="0.25">
      <c r="A39" t="s">
        <v>553</v>
      </c>
      <c r="B39">
        <v>900103925</v>
      </c>
      <c r="C39" s="207">
        <v>44926</v>
      </c>
      <c r="D39">
        <v>1</v>
      </c>
      <c r="E39" s="208">
        <v>1367734</v>
      </c>
      <c r="F39" s="208">
        <v>2237153584</v>
      </c>
      <c r="G39" s="211">
        <v>188600787</v>
      </c>
      <c r="H39" s="207">
        <v>44922</v>
      </c>
    </row>
    <row r="40" spans="1:8" x14ac:dyDescent="0.25">
      <c r="A40" t="s">
        <v>553</v>
      </c>
      <c r="B40">
        <v>800037244</v>
      </c>
      <c r="C40" s="207">
        <v>44926</v>
      </c>
      <c r="D40">
        <v>1</v>
      </c>
      <c r="E40" s="208">
        <v>1573335</v>
      </c>
      <c r="F40" s="208">
        <v>201192</v>
      </c>
      <c r="G40" s="211">
        <v>0</v>
      </c>
      <c r="H40" s="207">
        <v>44926</v>
      </c>
    </row>
    <row r="41" spans="1:8" x14ac:dyDescent="0.25">
      <c r="A41" t="s">
        <v>553</v>
      </c>
      <c r="B41">
        <v>891408918</v>
      </c>
      <c r="C41" s="207">
        <v>44926</v>
      </c>
      <c r="D41">
        <v>1</v>
      </c>
      <c r="E41" s="208">
        <v>2802961</v>
      </c>
      <c r="F41" s="208">
        <v>38721</v>
      </c>
      <c r="G41" s="211">
        <v>38720</v>
      </c>
      <c r="H41" s="207">
        <v>44922</v>
      </c>
    </row>
    <row r="42" spans="1:8" x14ac:dyDescent="0.25">
      <c r="A42" t="s">
        <v>553</v>
      </c>
      <c r="B42">
        <v>800174995</v>
      </c>
      <c r="C42" s="207">
        <v>44926</v>
      </c>
      <c r="D42">
        <v>1</v>
      </c>
      <c r="E42" s="208">
        <v>0</v>
      </c>
      <c r="F42" s="208">
        <v>486066</v>
      </c>
      <c r="G42" s="211">
        <v>0</v>
      </c>
      <c r="H42" s="207">
        <v>44926</v>
      </c>
    </row>
    <row r="43" spans="1:8" x14ac:dyDescent="0.25">
      <c r="A43" t="s">
        <v>553</v>
      </c>
      <c r="B43">
        <v>900246313</v>
      </c>
      <c r="C43" s="207">
        <v>44926</v>
      </c>
      <c r="D43">
        <v>1</v>
      </c>
      <c r="E43" s="208">
        <v>2579777</v>
      </c>
      <c r="F43" s="208">
        <v>9393661</v>
      </c>
      <c r="G43" s="211">
        <v>0</v>
      </c>
      <c r="H43" s="207">
        <v>44926</v>
      </c>
    </row>
    <row r="44" spans="1:8" x14ac:dyDescent="0.25">
      <c r="A44" t="s">
        <v>553</v>
      </c>
      <c r="B44">
        <v>900348416</v>
      </c>
      <c r="C44" s="207">
        <v>44926</v>
      </c>
      <c r="D44">
        <v>1</v>
      </c>
      <c r="E44" s="208">
        <v>20008695</v>
      </c>
      <c r="F44" s="208">
        <v>3577505</v>
      </c>
      <c r="G44" s="211">
        <v>0</v>
      </c>
      <c r="H44" s="207">
        <v>44926</v>
      </c>
    </row>
    <row r="45" spans="1:8" x14ac:dyDescent="0.25">
      <c r="A45" t="s">
        <v>553</v>
      </c>
      <c r="B45">
        <v>802021182</v>
      </c>
      <c r="C45" s="207">
        <v>44926</v>
      </c>
      <c r="D45">
        <v>1</v>
      </c>
      <c r="E45" s="208">
        <v>32845124</v>
      </c>
      <c r="F45" s="208">
        <v>5000100</v>
      </c>
      <c r="G45" s="211">
        <v>0</v>
      </c>
      <c r="H45" s="207">
        <v>44926</v>
      </c>
    </row>
    <row r="46" spans="1:8" x14ac:dyDescent="0.25">
      <c r="A46" t="s">
        <v>553</v>
      </c>
      <c r="B46">
        <v>800163519</v>
      </c>
      <c r="C46" s="207">
        <v>44926</v>
      </c>
      <c r="D46">
        <v>1</v>
      </c>
      <c r="E46" s="208">
        <v>1220655</v>
      </c>
      <c r="F46" s="208">
        <v>345556</v>
      </c>
      <c r="G46" s="211">
        <v>237650</v>
      </c>
      <c r="H46" s="207">
        <v>44922</v>
      </c>
    </row>
    <row r="47" spans="1:8" x14ac:dyDescent="0.25">
      <c r="A47" t="s">
        <v>553</v>
      </c>
      <c r="B47">
        <v>35199725</v>
      </c>
      <c r="C47" s="207">
        <v>44926</v>
      </c>
      <c r="D47">
        <v>1</v>
      </c>
      <c r="E47" s="208">
        <v>485126</v>
      </c>
      <c r="F47" s="208">
        <v>898898</v>
      </c>
      <c r="G47" s="211">
        <v>0</v>
      </c>
      <c r="H47" s="207">
        <v>44926</v>
      </c>
    </row>
    <row r="48" spans="1:8" x14ac:dyDescent="0.25">
      <c r="A48" t="s">
        <v>553</v>
      </c>
      <c r="B48">
        <v>813010024</v>
      </c>
      <c r="C48" s="207">
        <v>44926</v>
      </c>
      <c r="D48">
        <v>1</v>
      </c>
      <c r="E48" s="208">
        <v>3260993</v>
      </c>
      <c r="F48" s="208">
        <v>1283018</v>
      </c>
      <c r="G48" s="211">
        <v>915017</v>
      </c>
      <c r="H48" s="207">
        <v>44922</v>
      </c>
    </row>
    <row r="49" spans="1:8" x14ac:dyDescent="0.25">
      <c r="A49" t="s">
        <v>553</v>
      </c>
      <c r="B49">
        <v>900010842</v>
      </c>
      <c r="C49" s="207">
        <v>44926</v>
      </c>
      <c r="D49">
        <v>1</v>
      </c>
      <c r="E49" s="208">
        <v>0</v>
      </c>
      <c r="F49" s="208">
        <v>55078471</v>
      </c>
      <c r="G49" s="211">
        <v>4005000</v>
      </c>
      <c r="H49" s="207">
        <v>44904</v>
      </c>
    </row>
    <row r="50" spans="1:8" x14ac:dyDescent="0.25">
      <c r="A50" t="s">
        <v>553</v>
      </c>
      <c r="B50">
        <v>820002657</v>
      </c>
      <c r="C50" s="207">
        <v>44926</v>
      </c>
      <c r="D50">
        <v>1</v>
      </c>
      <c r="E50" s="208">
        <v>0</v>
      </c>
      <c r="F50" s="208">
        <v>512475</v>
      </c>
      <c r="G50" s="211">
        <v>1094380</v>
      </c>
      <c r="H50" s="207">
        <v>44922</v>
      </c>
    </row>
    <row r="51" spans="1:8" x14ac:dyDescent="0.25">
      <c r="A51" t="s">
        <v>553</v>
      </c>
      <c r="B51">
        <v>900448559</v>
      </c>
      <c r="C51" s="207">
        <v>44926</v>
      </c>
      <c r="D51">
        <v>1</v>
      </c>
      <c r="E51" s="208">
        <v>923200</v>
      </c>
      <c r="F51" s="208">
        <v>4113300</v>
      </c>
      <c r="G51" s="211">
        <v>2997820</v>
      </c>
      <c r="H51" s="207">
        <v>44904</v>
      </c>
    </row>
    <row r="52" spans="1:8" x14ac:dyDescent="0.25">
      <c r="A52" t="s">
        <v>553</v>
      </c>
      <c r="B52">
        <v>900447641</v>
      </c>
      <c r="C52" s="207">
        <v>44926</v>
      </c>
      <c r="D52">
        <v>1</v>
      </c>
      <c r="E52" s="208">
        <v>0</v>
      </c>
      <c r="F52" s="208">
        <v>43813264</v>
      </c>
      <c r="G52" s="211">
        <v>12407049</v>
      </c>
      <c r="H52" s="207">
        <v>44904</v>
      </c>
    </row>
    <row r="53" spans="1:8" x14ac:dyDescent="0.25">
      <c r="A53" t="s">
        <v>553</v>
      </c>
      <c r="B53">
        <v>820004318</v>
      </c>
      <c r="C53" s="207">
        <v>44926</v>
      </c>
      <c r="D53">
        <v>1</v>
      </c>
      <c r="E53" s="208">
        <v>0</v>
      </c>
      <c r="F53" s="208">
        <v>320881</v>
      </c>
      <c r="G53" s="211">
        <v>5002490</v>
      </c>
      <c r="H53" s="207">
        <v>44922</v>
      </c>
    </row>
    <row r="54" spans="1:8" x14ac:dyDescent="0.25">
      <c r="A54" t="s">
        <v>553</v>
      </c>
      <c r="B54">
        <v>830099027</v>
      </c>
      <c r="C54" s="207">
        <v>44926</v>
      </c>
      <c r="D54">
        <v>1</v>
      </c>
      <c r="E54" s="208">
        <v>0</v>
      </c>
      <c r="F54" s="208">
        <v>15476614</v>
      </c>
      <c r="G54" s="211">
        <v>1528518</v>
      </c>
      <c r="H54" s="207">
        <v>44922</v>
      </c>
    </row>
    <row r="55" spans="1:8" x14ac:dyDescent="0.25">
      <c r="A55" t="s">
        <v>553</v>
      </c>
      <c r="B55">
        <v>901340288</v>
      </c>
      <c r="C55" s="207">
        <v>44926</v>
      </c>
      <c r="D55">
        <v>1</v>
      </c>
      <c r="E55" s="208">
        <v>0</v>
      </c>
      <c r="F55" s="208">
        <v>7445277</v>
      </c>
      <c r="G55" s="211">
        <v>927844</v>
      </c>
      <c r="H55" s="207">
        <v>44922</v>
      </c>
    </row>
    <row r="56" spans="1:8" x14ac:dyDescent="0.25">
      <c r="A56" t="s">
        <v>553</v>
      </c>
      <c r="B56">
        <v>802021332</v>
      </c>
      <c r="C56" s="207">
        <v>44926</v>
      </c>
      <c r="D56">
        <v>1</v>
      </c>
      <c r="E56" s="208">
        <v>104210</v>
      </c>
      <c r="F56" s="208">
        <v>414472</v>
      </c>
      <c r="G56" s="211">
        <v>0</v>
      </c>
      <c r="H56" s="207">
        <v>44926</v>
      </c>
    </row>
    <row r="57" spans="1:8" x14ac:dyDescent="0.25">
      <c r="A57" t="s">
        <v>553</v>
      </c>
      <c r="B57">
        <v>900946739</v>
      </c>
      <c r="C57" s="207">
        <v>44926</v>
      </c>
      <c r="D57">
        <v>1</v>
      </c>
      <c r="E57" s="208">
        <v>0</v>
      </c>
      <c r="F57" s="208">
        <v>7528673</v>
      </c>
      <c r="G57" s="211">
        <v>3941311</v>
      </c>
      <c r="H57" s="207">
        <v>44922</v>
      </c>
    </row>
    <row r="58" spans="1:8" x14ac:dyDescent="0.25">
      <c r="A58" t="s">
        <v>553</v>
      </c>
      <c r="B58">
        <v>800247350</v>
      </c>
      <c r="C58" s="207">
        <v>44926</v>
      </c>
      <c r="D58">
        <v>1</v>
      </c>
      <c r="E58" s="208">
        <v>1664599</v>
      </c>
      <c r="F58" s="208">
        <v>6661180</v>
      </c>
      <c r="G58" s="211">
        <v>3484018</v>
      </c>
      <c r="H58" s="207">
        <v>44923</v>
      </c>
    </row>
    <row r="59" spans="1:8" x14ac:dyDescent="0.25">
      <c r="A59" t="s">
        <v>553</v>
      </c>
      <c r="B59">
        <v>901192896</v>
      </c>
      <c r="C59" s="207">
        <v>44926</v>
      </c>
      <c r="D59">
        <v>1</v>
      </c>
      <c r="E59" s="208">
        <v>3116519</v>
      </c>
      <c r="F59" s="208">
        <v>20853399</v>
      </c>
      <c r="G59" s="211">
        <v>0</v>
      </c>
      <c r="H59" s="207">
        <v>44926</v>
      </c>
    </row>
    <row r="60" spans="1:8" x14ac:dyDescent="0.25">
      <c r="A60" t="s">
        <v>553</v>
      </c>
      <c r="B60">
        <v>901340450</v>
      </c>
      <c r="C60" s="207">
        <v>44926</v>
      </c>
      <c r="D60">
        <v>1</v>
      </c>
      <c r="E60" s="208">
        <v>0</v>
      </c>
      <c r="F60" s="208">
        <v>525712</v>
      </c>
      <c r="G60" s="211">
        <v>43608</v>
      </c>
      <c r="H60" s="207">
        <v>44922</v>
      </c>
    </row>
    <row r="61" spans="1:8" x14ac:dyDescent="0.25">
      <c r="A61" t="s">
        <v>553</v>
      </c>
      <c r="B61">
        <v>900583004</v>
      </c>
      <c r="C61" s="207">
        <v>44926</v>
      </c>
      <c r="D61">
        <v>1</v>
      </c>
      <c r="E61" s="208">
        <v>511077</v>
      </c>
      <c r="F61" s="208">
        <v>8974964</v>
      </c>
      <c r="G61" s="211">
        <v>528190</v>
      </c>
      <c r="H61" s="207">
        <v>44926</v>
      </c>
    </row>
    <row r="62" spans="1:8" x14ac:dyDescent="0.25">
      <c r="A62" t="s">
        <v>553</v>
      </c>
      <c r="B62">
        <v>860013704</v>
      </c>
      <c r="C62" s="207">
        <v>44926</v>
      </c>
      <c r="D62">
        <v>1</v>
      </c>
      <c r="E62" s="208">
        <v>745694</v>
      </c>
      <c r="F62" s="208">
        <v>635268117</v>
      </c>
      <c r="G62" s="211">
        <v>72595079</v>
      </c>
      <c r="H62" s="207">
        <v>44922</v>
      </c>
    </row>
    <row r="63" spans="1:8" x14ac:dyDescent="0.25">
      <c r="A63" t="s">
        <v>553</v>
      </c>
      <c r="B63">
        <v>813002872</v>
      </c>
      <c r="C63" s="207">
        <v>44926</v>
      </c>
      <c r="D63">
        <v>1</v>
      </c>
      <c r="E63" s="208">
        <v>42634</v>
      </c>
      <c r="F63" s="208">
        <v>2899122</v>
      </c>
      <c r="G63" s="211">
        <v>40000</v>
      </c>
      <c r="H63" s="207">
        <v>44922</v>
      </c>
    </row>
    <row r="64" spans="1:8" x14ac:dyDescent="0.25">
      <c r="A64" t="s">
        <v>553</v>
      </c>
      <c r="B64">
        <v>891901041</v>
      </c>
      <c r="C64" s="207">
        <v>44926</v>
      </c>
      <c r="D64">
        <v>1</v>
      </c>
      <c r="E64" s="208">
        <v>122540</v>
      </c>
      <c r="F64" s="208">
        <v>1219813</v>
      </c>
      <c r="G64" s="211">
        <v>76253</v>
      </c>
      <c r="H64" s="207">
        <v>44922</v>
      </c>
    </row>
    <row r="65" spans="1:8" x14ac:dyDescent="0.25">
      <c r="A65" t="s">
        <v>553</v>
      </c>
      <c r="B65">
        <v>817003532</v>
      </c>
      <c r="C65" s="207">
        <v>44926</v>
      </c>
      <c r="D65">
        <v>1</v>
      </c>
      <c r="E65" s="208">
        <v>0</v>
      </c>
      <c r="F65" s="208">
        <v>72801</v>
      </c>
      <c r="G65" s="211">
        <v>0</v>
      </c>
      <c r="H65" s="207">
        <v>44926</v>
      </c>
    </row>
    <row r="66" spans="1:8" x14ac:dyDescent="0.25">
      <c r="A66" t="s">
        <v>553</v>
      </c>
      <c r="B66">
        <v>900000427</v>
      </c>
      <c r="C66" s="207">
        <v>44926</v>
      </c>
      <c r="D66">
        <v>1</v>
      </c>
      <c r="E66" s="208">
        <v>4830218</v>
      </c>
      <c r="F66" s="208">
        <v>343420</v>
      </c>
      <c r="G66" s="211">
        <v>290619</v>
      </c>
      <c r="H66" s="207">
        <v>44922</v>
      </c>
    </row>
    <row r="67" spans="1:8" x14ac:dyDescent="0.25">
      <c r="A67" t="s">
        <v>553</v>
      </c>
      <c r="B67">
        <v>900096797</v>
      </c>
      <c r="C67" s="207">
        <v>44926</v>
      </c>
      <c r="D67">
        <v>1</v>
      </c>
      <c r="E67" s="208">
        <v>30337331</v>
      </c>
      <c r="F67" s="208">
        <v>192652117</v>
      </c>
      <c r="G67" s="211">
        <v>90520040</v>
      </c>
      <c r="H67" s="207">
        <v>44922</v>
      </c>
    </row>
    <row r="68" spans="1:8" x14ac:dyDescent="0.25">
      <c r="A68" t="s">
        <v>553</v>
      </c>
      <c r="B68">
        <v>807008827</v>
      </c>
      <c r="C68" s="207">
        <v>44926</v>
      </c>
      <c r="D68">
        <v>1</v>
      </c>
      <c r="E68" s="208">
        <v>523254</v>
      </c>
      <c r="F68" s="208">
        <v>1078061</v>
      </c>
      <c r="G68" s="211">
        <v>0</v>
      </c>
      <c r="H68" s="207">
        <v>44926</v>
      </c>
    </row>
    <row r="69" spans="1:8" x14ac:dyDescent="0.25">
      <c r="A69" t="s">
        <v>553</v>
      </c>
      <c r="B69">
        <v>900307987</v>
      </c>
      <c r="C69" s="207">
        <v>44926</v>
      </c>
      <c r="D69">
        <v>1</v>
      </c>
      <c r="E69" s="208">
        <v>55980427</v>
      </c>
      <c r="F69" s="208">
        <v>667409</v>
      </c>
      <c r="G69" s="211">
        <v>0</v>
      </c>
      <c r="H69" s="207">
        <v>44926</v>
      </c>
    </row>
    <row r="70" spans="1:8" x14ac:dyDescent="0.25">
      <c r="A70" t="s">
        <v>553</v>
      </c>
      <c r="B70">
        <v>900812685</v>
      </c>
      <c r="C70" s="207">
        <v>44926</v>
      </c>
      <c r="D70">
        <v>1</v>
      </c>
      <c r="E70" s="208">
        <v>0</v>
      </c>
      <c r="F70" s="208">
        <v>2755792</v>
      </c>
      <c r="G70" s="211">
        <v>386620</v>
      </c>
      <c r="H70" s="207">
        <v>44918</v>
      </c>
    </row>
    <row r="71" spans="1:8" x14ac:dyDescent="0.25">
      <c r="A71" t="s">
        <v>553</v>
      </c>
      <c r="B71">
        <v>800187260</v>
      </c>
      <c r="C71" s="207">
        <v>44926</v>
      </c>
      <c r="D71">
        <v>1</v>
      </c>
      <c r="E71" s="208">
        <v>1637177</v>
      </c>
      <c r="F71" s="208">
        <v>140576011</v>
      </c>
      <c r="G71" s="211">
        <v>262936</v>
      </c>
      <c r="H71" s="207">
        <v>44922</v>
      </c>
    </row>
    <row r="72" spans="1:8" x14ac:dyDescent="0.25">
      <c r="A72" t="s">
        <v>553</v>
      </c>
      <c r="B72">
        <v>890805923</v>
      </c>
      <c r="C72" s="207">
        <v>44926</v>
      </c>
      <c r="D72">
        <v>1</v>
      </c>
      <c r="E72" s="208">
        <v>1170744</v>
      </c>
      <c r="F72" s="208">
        <v>46370578</v>
      </c>
      <c r="G72" s="211">
        <v>0</v>
      </c>
      <c r="H72" s="207">
        <v>44926</v>
      </c>
    </row>
    <row r="73" spans="1:8" x14ac:dyDescent="0.25">
      <c r="A73" t="s">
        <v>553</v>
      </c>
      <c r="B73">
        <v>830027158</v>
      </c>
      <c r="C73" s="207">
        <v>44926</v>
      </c>
      <c r="D73">
        <v>1</v>
      </c>
      <c r="E73" s="208">
        <v>239940</v>
      </c>
      <c r="F73" s="208">
        <v>30588033</v>
      </c>
      <c r="G73" s="211">
        <v>430800</v>
      </c>
      <c r="H73" s="207">
        <v>44922</v>
      </c>
    </row>
    <row r="74" spans="1:8" x14ac:dyDescent="0.25">
      <c r="A74" t="s">
        <v>553</v>
      </c>
      <c r="B74">
        <v>900192832</v>
      </c>
      <c r="C74" s="207">
        <v>44926</v>
      </c>
      <c r="D74">
        <v>1</v>
      </c>
      <c r="E74" s="208">
        <v>0</v>
      </c>
      <c r="F74" s="208">
        <v>589223</v>
      </c>
      <c r="G74" s="211">
        <v>235456</v>
      </c>
      <c r="H74" s="207">
        <v>44922</v>
      </c>
    </row>
    <row r="75" spans="1:8" x14ac:dyDescent="0.25">
      <c r="A75" t="s">
        <v>553</v>
      </c>
      <c r="B75">
        <v>825000620</v>
      </c>
      <c r="C75" s="207">
        <v>44926</v>
      </c>
      <c r="D75">
        <v>1</v>
      </c>
      <c r="E75" s="208">
        <v>4037122</v>
      </c>
      <c r="F75" s="208">
        <v>65926</v>
      </c>
      <c r="G75" s="211">
        <v>65925</v>
      </c>
      <c r="H75" s="207">
        <v>44922</v>
      </c>
    </row>
    <row r="76" spans="1:8" x14ac:dyDescent="0.25">
      <c r="A76" t="s">
        <v>553</v>
      </c>
      <c r="B76">
        <v>890938774</v>
      </c>
      <c r="C76" s="207">
        <v>44926</v>
      </c>
      <c r="D76">
        <v>1</v>
      </c>
      <c r="E76" s="208">
        <v>3701638</v>
      </c>
      <c r="F76" s="208">
        <v>279058</v>
      </c>
      <c r="G76" s="211">
        <v>162744</v>
      </c>
      <c r="H76" s="207">
        <v>44922</v>
      </c>
    </row>
    <row r="77" spans="1:8" x14ac:dyDescent="0.25">
      <c r="A77" t="s">
        <v>553</v>
      </c>
      <c r="B77">
        <v>800153463</v>
      </c>
      <c r="C77" s="207">
        <v>44926</v>
      </c>
      <c r="D77">
        <v>1</v>
      </c>
      <c r="E77" s="208">
        <v>408000</v>
      </c>
      <c r="F77" s="208">
        <v>2241800</v>
      </c>
      <c r="G77" s="211">
        <v>1394520</v>
      </c>
      <c r="H77" s="207">
        <v>44904</v>
      </c>
    </row>
    <row r="78" spans="1:8" x14ac:dyDescent="0.25">
      <c r="A78" t="s">
        <v>553</v>
      </c>
      <c r="B78">
        <v>900936058</v>
      </c>
      <c r="C78" s="207">
        <v>44926</v>
      </c>
      <c r="D78">
        <v>1</v>
      </c>
      <c r="E78" s="208">
        <v>24975810</v>
      </c>
      <c r="F78" s="208">
        <v>41862265</v>
      </c>
      <c r="G78" s="211">
        <v>1496088</v>
      </c>
      <c r="H78" s="207">
        <v>44918</v>
      </c>
    </row>
    <row r="79" spans="1:8" x14ac:dyDescent="0.25">
      <c r="A79" t="s">
        <v>553</v>
      </c>
      <c r="B79">
        <v>830064212</v>
      </c>
      <c r="C79" s="207">
        <v>44926</v>
      </c>
      <c r="D79">
        <v>1</v>
      </c>
      <c r="E79" s="208">
        <v>0</v>
      </c>
      <c r="F79" s="208">
        <v>55091422</v>
      </c>
      <c r="G79" s="211">
        <v>32691613</v>
      </c>
      <c r="H79" s="207">
        <v>44904</v>
      </c>
    </row>
    <row r="80" spans="1:8" x14ac:dyDescent="0.25">
      <c r="A80" t="s">
        <v>553</v>
      </c>
      <c r="B80">
        <v>830023202</v>
      </c>
      <c r="C80" s="207">
        <v>44926</v>
      </c>
      <c r="D80">
        <v>1</v>
      </c>
      <c r="E80" s="208">
        <v>0</v>
      </c>
      <c r="F80" s="208">
        <v>221521</v>
      </c>
      <c r="G80" s="211">
        <v>0</v>
      </c>
      <c r="H80" s="207">
        <v>44926</v>
      </c>
    </row>
    <row r="81" spans="1:8" x14ac:dyDescent="0.25">
      <c r="A81" t="s">
        <v>553</v>
      </c>
      <c r="B81">
        <v>890982608</v>
      </c>
      <c r="C81" s="207">
        <v>44926</v>
      </c>
      <c r="D81">
        <v>1</v>
      </c>
      <c r="E81" s="208">
        <v>128802</v>
      </c>
      <c r="F81" s="208">
        <v>1092166</v>
      </c>
      <c r="G81" s="211">
        <v>1836768</v>
      </c>
      <c r="H81" s="207">
        <v>44904</v>
      </c>
    </row>
    <row r="82" spans="1:8" x14ac:dyDescent="0.25">
      <c r="A82" t="s">
        <v>553</v>
      </c>
      <c r="B82">
        <v>830123305</v>
      </c>
      <c r="C82" s="207">
        <v>44926</v>
      </c>
      <c r="D82">
        <v>1</v>
      </c>
      <c r="E82" s="208">
        <v>0</v>
      </c>
      <c r="F82" s="208">
        <v>319244680</v>
      </c>
      <c r="G82" s="211">
        <v>121475976</v>
      </c>
      <c r="H82" s="207">
        <v>44907</v>
      </c>
    </row>
    <row r="83" spans="1:8" x14ac:dyDescent="0.25">
      <c r="A83" t="s">
        <v>553</v>
      </c>
      <c r="B83">
        <v>900837799</v>
      </c>
      <c r="C83" s="207">
        <v>44926</v>
      </c>
      <c r="D83">
        <v>1</v>
      </c>
      <c r="E83" s="208">
        <v>0</v>
      </c>
      <c r="F83" s="208">
        <v>67653958</v>
      </c>
      <c r="G83" s="211">
        <v>15139033</v>
      </c>
      <c r="H83" s="207">
        <v>44922</v>
      </c>
    </row>
    <row r="84" spans="1:8" x14ac:dyDescent="0.25">
      <c r="A84" t="s">
        <v>553</v>
      </c>
      <c r="B84">
        <v>891900390</v>
      </c>
      <c r="C84" s="207">
        <v>44926</v>
      </c>
      <c r="D84">
        <v>1</v>
      </c>
      <c r="E84" s="208">
        <v>0</v>
      </c>
      <c r="F84" s="208">
        <v>69154</v>
      </c>
      <c r="G84" s="211">
        <v>69154</v>
      </c>
      <c r="H84" s="207">
        <v>44922</v>
      </c>
    </row>
    <row r="85" spans="1:8" x14ac:dyDescent="0.25">
      <c r="A85" t="s">
        <v>553</v>
      </c>
      <c r="B85">
        <v>826002304</v>
      </c>
      <c r="C85" s="207">
        <v>44926</v>
      </c>
      <c r="D85">
        <v>1</v>
      </c>
      <c r="E85" s="208">
        <v>0</v>
      </c>
      <c r="F85" s="208">
        <v>172188</v>
      </c>
      <c r="G85" s="211">
        <v>0</v>
      </c>
      <c r="H85" s="207">
        <v>44926</v>
      </c>
    </row>
    <row r="86" spans="1:8" x14ac:dyDescent="0.25">
      <c r="A86" t="s">
        <v>553</v>
      </c>
      <c r="B86">
        <v>891855439</v>
      </c>
      <c r="C86" s="207">
        <v>44926</v>
      </c>
      <c r="D86">
        <v>1</v>
      </c>
      <c r="E86" s="208">
        <v>21300</v>
      </c>
      <c r="F86" s="208">
        <v>657424</v>
      </c>
      <c r="G86" s="211">
        <v>537423</v>
      </c>
      <c r="H86" s="207">
        <v>44922</v>
      </c>
    </row>
    <row r="87" spans="1:8" x14ac:dyDescent="0.25">
      <c r="A87" t="s">
        <v>553</v>
      </c>
      <c r="B87">
        <v>824005609</v>
      </c>
      <c r="C87" s="207">
        <v>44926</v>
      </c>
      <c r="D87">
        <v>1</v>
      </c>
      <c r="E87" s="208">
        <v>43115387</v>
      </c>
      <c r="F87" s="208">
        <v>495222222</v>
      </c>
      <c r="G87" s="211">
        <v>29512579</v>
      </c>
      <c r="H87" s="207">
        <v>44922</v>
      </c>
    </row>
    <row r="88" spans="1:8" x14ac:dyDescent="0.25">
      <c r="A88" t="s">
        <v>553</v>
      </c>
      <c r="B88">
        <v>51824122</v>
      </c>
      <c r="C88" s="207">
        <v>44926</v>
      </c>
      <c r="D88">
        <v>1</v>
      </c>
      <c r="E88" s="208">
        <v>0</v>
      </c>
      <c r="F88" s="208">
        <v>1015138</v>
      </c>
      <c r="G88" s="211">
        <v>0</v>
      </c>
      <c r="H88" s="207">
        <v>44926</v>
      </c>
    </row>
    <row r="89" spans="1:8" x14ac:dyDescent="0.25">
      <c r="A89" t="s">
        <v>553</v>
      </c>
      <c r="B89">
        <v>900470642</v>
      </c>
      <c r="C89" s="207">
        <v>44926</v>
      </c>
      <c r="D89">
        <v>1</v>
      </c>
      <c r="E89" s="208">
        <v>14500743</v>
      </c>
      <c r="F89" s="208">
        <v>31292992</v>
      </c>
      <c r="G89" s="211">
        <v>31292992</v>
      </c>
      <c r="H89" s="207">
        <v>44909</v>
      </c>
    </row>
    <row r="90" spans="1:8" x14ac:dyDescent="0.25">
      <c r="A90" t="s">
        <v>553</v>
      </c>
      <c r="B90">
        <v>901118808</v>
      </c>
      <c r="C90" s="207">
        <v>44926</v>
      </c>
      <c r="D90">
        <v>1</v>
      </c>
      <c r="E90" s="208">
        <v>0</v>
      </c>
      <c r="F90" s="208">
        <v>38638221</v>
      </c>
      <c r="G90" s="211">
        <v>0</v>
      </c>
      <c r="H90" s="207">
        <v>44926</v>
      </c>
    </row>
    <row r="91" spans="1:8" x14ac:dyDescent="0.25">
      <c r="A91" t="s">
        <v>553</v>
      </c>
      <c r="B91">
        <v>826002687</v>
      </c>
      <c r="C91" s="207">
        <v>44926</v>
      </c>
      <c r="D91">
        <v>1</v>
      </c>
      <c r="E91" s="208">
        <v>0</v>
      </c>
      <c r="F91" s="208">
        <v>462200</v>
      </c>
      <c r="G91" s="211">
        <v>0</v>
      </c>
      <c r="H91" s="207">
        <v>44926</v>
      </c>
    </row>
    <row r="92" spans="1:8" x14ac:dyDescent="0.25">
      <c r="A92" t="s">
        <v>553</v>
      </c>
      <c r="B92">
        <v>830041883</v>
      </c>
      <c r="C92" s="207">
        <v>44926</v>
      </c>
      <c r="D92">
        <v>1</v>
      </c>
      <c r="E92" s="208">
        <v>81338385</v>
      </c>
      <c r="F92" s="208">
        <v>161101007</v>
      </c>
      <c r="G92" s="211">
        <v>21747966</v>
      </c>
      <c r="H92" s="207">
        <v>44921</v>
      </c>
    </row>
    <row r="93" spans="1:8" x14ac:dyDescent="0.25">
      <c r="A93" t="s">
        <v>553</v>
      </c>
      <c r="B93">
        <v>805017681</v>
      </c>
      <c r="C93" s="207">
        <v>44926</v>
      </c>
      <c r="D93">
        <v>1</v>
      </c>
      <c r="E93" s="208">
        <v>0</v>
      </c>
      <c r="F93" s="208">
        <v>56635020</v>
      </c>
      <c r="G93" s="211">
        <v>0</v>
      </c>
      <c r="H93" s="207">
        <v>44926</v>
      </c>
    </row>
    <row r="94" spans="1:8" x14ac:dyDescent="0.25">
      <c r="A94" t="s">
        <v>553</v>
      </c>
      <c r="B94">
        <v>811042050</v>
      </c>
      <c r="C94" s="207">
        <v>44926</v>
      </c>
      <c r="D94">
        <v>1</v>
      </c>
      <c r="E94" s="208">
        <v>0</v>
      </c>
      <c r="F94" s="208">
        <v>9793522</v>
      </c>
      <c r="G94" s="211">
        <v>0</v>
      </c>
      <c r="H94" s="207">
        <v>44926</v>
      </c>
    </row>
    <row r="95" spans="1:8" x14ac:dyDescent="0.25">
      <c r="A95" t="s">
        <v>553</v>
      </c>
      <c r="B95">
        <v>830017370</v>
      </c>
      <c r="C95" s="207">
        <v>44926</v>
      </c>
      <c r="D95">
        <v>1</v>
      </c>
      <c r="E95" s="208">
        <v>0</v>
      </c>
      <c r="F95" s="208">
        <v>45000</v>
      </c>
      <c r="G95" s="211">
        <v>0</v>
      </c>
      <c r="H95" s="207">
        <v>44926</v>
      </c>
    </row>
    <row r="96" spans="1:8" x14ac:dyDescent="0.25">
      <c r="A96" t="s">
        <v>553</v>
      </c>
      <c r="B96">
        <v>32632313</v>
      </c>
      <c r="C96" s="207">
        <v>44926</v>
      </c>
      <c r="D96">
        <v>1</v>
      </c>
      <c r="E96" s="208">
        <v>0</v>
      </c>
      <c r="F96" s="208">
        <v>2708096</v>
      </c>
      <c r="G96" s="211">
        <v>0</v>
      </c>
      <c r="H96" s="207">
        <v>44926</v>
      </c>
    </row>
    <row r="97" spans="1:8" x14ac:dyDescent="0.25">
      <c r="A97" t="s">
        <v>553</v>
      </c>
      <c r="B97">
        <v>900260832</v>
      </c>
      <c r="C97" s="207">
        <v>44926</v>
      </c>
      <c r="D97">
        <v>1</v>
      </c>
      <c r="E97" s="208">
        <v>0</v>
      </c>
      <c r="F97" s="208">
        <v>33397230</v>
      </c>
      <c r="G97" s="211">
        <v>0</v>
      </c>
      <c r="H97" s="207">
        <v>44926</v>
      </c>
    </row>
    <row r="98" spans="1:8" x14ac:dyDescent="0.25">
      <c r="A98" t="s">
        <v>553</v>
      </c>
      <c r="B98">
        <v>900588182</v>
      </c>
      <c r="C98" s="207">
        <v>44926</v>
      </c>
      <c r="D98">
        <v>1</v>
      </c>
      <c r="E98" s="208">
        <v>6174683</v>
      </c>
      <c r="F98" s="208">
        <v>4058094</v>
      </c>
      <c r="G98" s="211">
        <v>0</v>
      </c>
      <c r="H98" s="207">
        <v>44926</v>
      </c>
    </row>
    <row r="99" spans="1:8" x14ac:dyDescent="0.25">
      <c r="A99" t="s">
        <v>553</v>
      </c>
      <c r="B99">
        <v>901146885</v>
      </c>
      <c r="C99" s="207">
        <v>44926</v>
      </c>
      <c r="D99">
        <v>1</v>
      </c>
      <c r="E99" s="208">
        <v>68400</v>
      </c>
      <c r="F99" s="208">
        <v>6913964</v>
      </c>
      <c r="G99" s="211">
        <v>0</v>
      </c>
      <c r="H99" s="207">
        <v>44926</v>
      </c>
    </row>
    <row r="100" spans="1:8" x14ac:dyDescent="0.25">
      <c r="A100" t="s">
        <v>553</v>
      </c>
      <c r="B100">
        <v>900066797</v>
      </c>
      <c r="C100" s="207">
        <v>44926</v>
      </c>
      <c r="D100">
        <v>1</v>
      </c>
      <c r="E100" s="208">
        <v>16450706</v>
      </c>
      <c r="F100" s="208">
        <v>40133622</v>
      </c>
      <c r="G100" s="211">
        <v>0</v>
      </c>
      <c r="H100" s="207">
        <v>44926</v>
      </c>
    </row>
    <row r="101" spans="1:8" x14ac:dyDescent="0.25">
      <c r="A101" t="s">
        <v>553</v>
      </c>
      <c r="B101">
        <v>860023999</v>
      </c>
      <c r="C101" s="207">
        <v>44926</v>
      </c>
      <c r="D101">
        <v>1</v>
      </c>
      <c r="E101" s="208">
        <v>8512638</v>
      </c>
      <c r="F101" s="208">
        <v>2311528</v>
      </c>
      <c r="G101" s="211">
        <v>0</v>
      </c>
      <c r="H101" s="207">
        <v>44926</v>
      </c>
    </row>
    <row r="102" spans="1:8" x14ac:dyDescent="0.25">
      <c r="A102" t="s">
        <v>553</v>
      </c>
      <c r="B102">
        <v>900558595</v>
      </c>
      <c r="C102" s="207">
        <v>44926</v>
      </c>
      <c r="D102">
        <v>1</v>
      </c>
      <c r="E102" s="208">
        <v>1500019</v>
      </c>
      <c r="F102" s="208">
        <v>3344480</v>
      </c>
      <c r="G102" s="211">
        <v>0</v>
      </c>
      <c r="H102" s="207">
        <v>44926</v>
      </c>
    </row>
    <row r="103" spans="1:8" x14ac:dyDescent="0.25">
      <c r="A103" t="s">
        <v>553</v>
      </c>
      <c r="B103">
        <v>832001794</v>
      </c>
      <c r="C103" s="207">
        <v>44926</v>
      </c>
      <c r="D103">
        <v>1</v>
      </c>
      <c r="E103" s="208">
        <v>501530</v>
      </c>
      <c r="F103" s="208">
        <v>2351800</v>
      </c>
      <c r="G103" s="211">
        <v>0</v>
      </c>
      <c r="H103" s="207">
        <v>44926</v>
      </c>
    </row>
    <row r="104" spans="1:8" x14ac:dyDescent="0.25">
      <c r="A104" t="s">
        <v>553</v>
      </c>
      <c r="B104">
        <v>820003435</v>
      </c>
      <c r="C104" s="207">
        <v>44926</v>
      </c>
      <c r="D104">
        <v>1</v>
      </c>
      <c r="E104" s="208">
        <v>599660</v>
      </c>
      <c r="F104" s="208">
        <v>173000</v>
      </c>
      <c r="G104" s="211">
        <v>5000</v>
      </c>
      <c r="H104" s="207">
        <v>44922</v>
      </c>
    </row>
    <row r="105" spans="1:8" x14ac:dyDescent="0.25">
      <c r="A105" t="s">
        <v>553</v>
      </c>
      <c r="B105">
        <v>900249014</v>
      </c>
      <c r="C105" s="207">
        <v>44926</v>
      </c>
      <c r="D105">
        <v>1</v>
      </c>
      <c r="E105" s="208">
        <v>0</v>
      </c>
      <c r="F105" s="208">
        <v>38632846</v>
      </c>
      <c r="G105" s="211">
        <v>0</v>
      </c>
      <c r="H105" s="207">
        <v>44926</v>
      </c>
    </row>
    <row r="106" spans="1:8" x14ac:dyDescent="0.25">
      <c r="A106" t="s">
        <v>553</v>
      </c>
      <c r="B106">
        <v>900306367</v>
      </c>
      <c r="C106" s="207">
        <v>44926</v>
      </c>
      <c r="D106">
        <v>1</v>
      </c>
      <c r="E106" s="208">
        <v>0</v>
      </c>
      <c r="F106" s="208">
        <v>2842000</v>
      </c>
      <c r="G106" s="211">
        <v>0</v>
      </c>
      <c r="H106" s="207">
        <v>44926</v>
      </c>
    </row>
    <row r="107" spans="1:8" x14ac:dyDescent="0.25">
      <c r="A107" t="s">
        <v>553</v>
      </c>
      <c r="B107">
        <v>900893306</v>
      </c>
      <c r="C107" s="207">
        <v>44926</v>
      </c>
      <c r="D107">
        <v>1</v>
      </c>
      <c r="E107" s="208">
        <v>0</v>
      </c>
      <c r="F107" s="208">
        <v>8031038</v>
      </c>
      <c r="G107" s="211">
        <v>5039050</v>
      </c>
      <c r="H107" s="207">
        <v>44904</v>
      </c>
    </row>
    <row r="108" spans="1:8" x14ac:dyDescent="0.25">
      <c r="A108" t="s">
        <v>553</v>
      </c>
      <c r="B108">
        <v>900309444</v>
      </c>
      <c r="C108" s="207">
        <v>44926</v>
      </c>
      <c r="D108">
        <v>1</v>
      </c>
      <c r="E108" s="208">
        <v>3444649</v>
      </c>
      <c r="F108" s="208">
        <v>6949756</v>
      </c>
      <c r="G108" s="211">
        <v>0</v>
      </c>
      <c r="H108" s="207">
        <v>44926</v>
      </c>
    </row>
    <row r="109" spans="1:8" x14ac:dyDescent="0.25">
      <c r="A109" t="s">
        <v>553</v>
      </c>
      <c r="B109">
        <v>900587996</v>
      </c>
      <c r="C109" s="207">
        <v>44926</v>
      </c>
      <c r="D109">
        <v>1</v>
      </c>
      <c r="E109" s="208">
        <v>59831808</v>
      </c>
      <c r="F109" s="208">
        <v>109340826</v>
      </c>
      <c r="G109" s="211">
        <v>8910007</v>
      </c>
      <c r="H109" s="207">
        <v>44922</v>
      </c>
    </row>
    <row r="110" spans="1:8" x14ac:dyDescent="0.25">
      <c r="A110" t="s">
        <v>553</v>
      </c>
      <c r="B110">
        <v>805011262</v>
      </c>
      <c r="C110" s="207">
        <v>44926</v>
      </c>
      <c r="D110">
        <v>1</v>
      </c>
      <c r="E110" s="208">
        <v>280810124</v>
      </c>
      <c r="F110" s="208">
        <v>4518005509</v>
      </c>
      <c r="G110" s="211">
        <v>200361532</v>
      </c>
      <c r="H110" s="207">
        <v>44922</v>
      </c>
    </row>
    <row r="111" spans="1:8" x14ac:dyDescent="0.25">
      <c r="A111" t="s">
        <v>553</v>
      </c>
      <c r="B111">
        <v>800089364</v>
      </c>
      <c r="C111" s="207">
        <v>44926</v>
      </c>
      <c r="D111">
        <v>1</v>
      </c>
      <c r="E111" s="208">
        <v>576448</v>
      </c>
      <c r="F111" s="208">
        <v>53784643</v>
      </c>
      <c r="G111" s="211">
        <v>13351501</v>
      </c>
      <c r="H111" s="207">
        <v>44922</v>
      </c>
    </row>
    <row r="112" spans="1:8" x14ac:dyDescent="0.25">
      <c r="A112" t="s">
        <v>553</v>
      </c>
      <c r="B112">
        <v>900482242</v>
      </c>
      <c r="C112" s="207">
        <v>44926</v>
      </c>
      <c r="D112">
        <v>1</v>
      </c>
      <c r="E112" s="208">
        <v>9302709</v>
      </c>
      <c r="F112" s="208">
        <v>161191256</v>
      </c>
      <c r="G112" s="211">
        <v>0</v>
      </c>
      <c r="H112" s="207">
        <v>44926</v>
      </c>
    </row>
    <row r="113" spans="1:8" x14ac:dyDescent="0.25">
      <c r="A113" t="s">
        <v>553</v>
      </c>
      <c r="B113">
        <v>890000600</v>
      </c>
      <c r="C113" s="207">
        <v>44926</v>
      </c>
      <c r="D113">
        <v>1</v>
      </c>
      <c r="E113" s="208">
        <v>9527207</v>
      </c>
      <c r="F113" s="208">
        <v>17238003</v>
      </c>
      <c r="G113" s="211">
        <v>1961161</v>
      </c>
      <c r="H113" s="207">
        <v>44922</v>
      </c>
    </row>
    <row r="114" spans="1:8" x14ac:dyDescent="0.25">
      <c r="A114" t="s">
        <v>553</v>
      </c>
      <c r="B114">
        <v>900355585</v>
      </c>
      <c r="C114" s="207">
        <v>44926</v>
      </c>
      <c r="D114">
        <v>1</v>
      </c>
      <c r="E114" s="208">
        <v>11096143</v>
      </c>
      <c r="F114" s="208">
        <v>40281715</v>
      </c>
      <c r="G114" s="211">
        <v>0</v>
      </c>
      <c r="H114" s="207">
        <v>44926</v>
      </c>
    </row>
    <row r="115" spans="1:8" x14ac:dyDescent="0.25">
      <c r="A115" t="s">
        <v>553</v>
      </c>
      <c r="B115">
        <v>900390423</v>
      </c>
      <c r="C115" s="207">
        <v>44926</v>
      </c>
      <c r="D115">
        <v>1</v>
      </c>
      <c r="E115" s="208">
        <v>577381</v>
      </c>
      <c r="F115" s="208">
        <v>608217</v>
      </c>
      <c r="G115" s="211">
        <v>0</v>
      </c>
      <c r="H115" s="207">
        <v>44926</v>
      </c>
    </row>
    <row r="116" spans="1:8" x14ac:dyDescent="0.25">
      <c r="A116" t="s">
        <v>553</v>
      </c>
      <c r="B116">
        <v>891800439</v>
      </c>
      <c r="C116" s="207">
        <v>44926</v>
      </c>
      <c r="D116">
        <v>1</v>
      </c>
      <c r="E116" s="208">
        <v>4866582</v>
      </c>
      <c r="F116" s="208">
        <v>401800</v>
      </c>
      <c r="G116" s="211">
        <v>60841</v>
      </c>
      <c r="H116" s="207">
        <v>44922</v>
      </c>
    </row>
    <row r="117" spans="1:8" x14ac:dyDescent="0.25">
      <c r="A117" t="s">
        <v>553</v>
      </c>
      <c r="B117">
        <v>900437964</v>
      </c>
      <c r="C117" s="207">
        <v>44926</v>
      </c>
      <c r="D117">
        <v>1</v>
      </c>
      <c r="E117" s="208">
        <v>2079429</v>
      </c>
      <c r="F117" s="208">
        <v>64493196</v>
      </c>
      <c r="G117" s="211">
        <v>0</v>
      </c>
      <c r="H117" s="207">
        <v>44926</v>
      </c>
    </row>
    <row r="118" spans="1:8" x14ac:dyDescent="0.25">
      <c r="A118" t="s">
        <v>553</v>
      </c>
      <c r="B118">
        <v>830141084</v>
      </c>
      <c r="C118" s="207">
        <v>44926</v>
      </c>
      <c r="D118">
        <v>1</v>
      </c>
      <c r="E118" s="208">
        <v>0</v>
      </c>
      <c r="F118" s="208">
        <v>981139</v>
      </c>
      <c r="G118" s="211">
        <v>526272</v>
      </c>
      <c r="H118" s="207">
        <v>44922</v>
      </c>
    </row>
    <row r="119" spans="1:8" x14ac:dyDescent="0.25">
      <c r="A119" t="s">
        <v>553</v>
      </c>
      <c r="B119">
        <v>804005182</v>
      </c>
      <c r="C119" s="207">
        <v>44926</v>
      </c>
      <c r="D119">
        <v>1</v>
      </c>
      <c r="E119" s="208">
        <v>0</v>
      </c>
      <c r="F119" s="208">
        <v>128278</v>
      </c>
      <c r="G119" s="211">
        <v>206017</v>
      </c>
      <c r="H119" s="207">
        <v>44922</v>
      </c>
    </row>
    <row r="120" spans="1:8" x14ac:dyDescent="0.25">
      <c r="A120" t="s">
        <v>553</v>
      </c>
      <c r="B120">
        <v>804012398</v>
      </c>
      <c r="C120" s="207">
        <v>44926</v>
      </c>
      <c r="D120">
        <v>1</v>
      </c>
      <c r="E120" s="208">
        <v>0</v>
      </c>
      <c r="F120" s="208">
        <v>30369</v>
      </c>
      <c r="G120" s="211">
        <v>0</v>
      </c>
      <c r="H120" s="207">
        <v>44926</v>
      </c>
    </row>
    <row r="121" spans="1:8" x14ac:dyDescent="0.25">
      <c r="A121" t="s">
        <v>553</v>
      </c>
      <c r="B121">
        <v>891103968</v>
      </c>
      <c r="C121" s="207">
        <v>44926</v>
      </c>
      <c r="D121">
        <v>1</v>
      </c>
      <c r="E121" s="208">
        <v>0</v>
      </c>
      <c r="F121" s="208">
        <v>306680</v>
      </c>
      <c r="G121" s="211">
        <v>5914</v>
      </c>
      <c r="H121" s="207">
        <v>44922</v>
      </c>
    </row>
    <row r="122" spans="1:8" x14ac:dyDescent="0.25">
      <c r="A122" t="s">
        <v>553</v>
      </c>
      <c r="B122">
        <v>900886463</v>
      </c>
      <c r="C122" s="207">
        <v>44926</v>
      </c>
      <c r="D122">
        <v>1</v>
      </c>
      <c r="E122" s="208">
        <v>0</v>
      </c>
      <c r="F122" s="208">
        <v>272000</v>
      </c>
      <c r="G122" s="211">
        <v>0</v>
      </c>
      <c r="H122" s="207">
        <v>44926</v>
      </c>
    </row>
    <row r="123" spans="1:8" x14ac:dyDescent="0.25">
      <c r="A123" t="s">
        <v>553</v>
      </c>
      <c r="B123">
        <v>900397066</v>
      </c>
      <c r="C123" s="207">
        <v>44926</v>
      </c>
      <c r="D123">
        <v>1</v>
      </c>
      <c r="E123" s="208">
        <v>0</v>
      </c>
      <c r="F123" s="208">
        <v>16818750</v>
      </c>
      <c r="G123" s="211">
        <v>0</v>
      </c>
      <c r="H123" s="207">
        <v>44926</v>
      </c>
    </row>
    <row r="124" spans="1:8" x14ac:dyDescent="0.25">
      <c r="A124" t="s">
        <v>553</v>
      </c>
      <c r="B124">
        <v>890305496</v>
      </c>
      <c r="C124" s="207">
        <v>44926</v>
      </c>
      <c r="D124">
        <v>1</v>
      </c>
      <c r="E124" s="208">
        <v>826681</v>
      </c>
      <c r="F124" s="208">
        <v>673290</v>
      </c>
      <c r="G124" s="211">
        <v>110810</v>
      </c>
      <c r="H124" s="207">
        <v>44922</v>
      </c>
    </row>
    <row r="125" spans="1:8" x14ac:dyDescent="0.25">
      <c r="A125" t="s">
        <v>553</v>
      </c>
      <c r="B125">
        <v>806001061</v>
      </c>
      <c r="C125" s="207">
        <v>44926</v>
      </c>
      <c r="D125">
        <v>1</v>
      </c>
      <c r="E125" s="208">
        <v>8033219</v>
      </c>
      <c r="F125" s="208">
        <v>43278895</v>
      </c>
      <c r="G125" s="211">
        <v>143111</v>
      </c>
      <c r="H125" s="207">
        <v>44922</v>
      </c>
    </row>
    <row r="126" spans="1:8" x14ac:dyDescent="0.25">
      <c r="A126" t="s">
        <v>553</v>
      </c>
      <c r="B126">
        <v>890206257</v>
      </c>
      <c r="C126" s="207">
        <v>44926</v>
      </c>
      <c r="D126">
        <v>1</v>
      </c>
      <c r="E126" s="208">
        <v>0</v>
      </c>
      <c r="F126" s="208">
        <v>15795676</v>
      </c>
      <c r="G126" s="211">
        <v>0</v>
      </c>
      <c r="H126" s="207">
        <v>44926</v>
      </c>
    </row>
    <row r="127" spans="1:8" x14ac:dyDescent="0.25">
      <c r="A127" t="s">
        <v>553</v>
      </c>
      <c r="B127">
        <v>901336751</v>
      </c>
      <c r="C127" s="207">
        <v>44926</v>
      </c>
      <c r="D127">
        <v>1</v>
      </c>
      <c r="E127" s="208">
        <v>857328</v>
      </c>
      <c r="F127" s="208">
        <v>2997211</v>
      </c>
      <c r="G127" s="211">
        <v>0</v>
      </c>
      <c r="H127" s="207">
        <v>44926</v>
      </c>
    </row>
    <row r="128" spans="1:8" x14ac:dyDescent="0.25">
      <c r="A128" t="s">
        <v>553</v>
      </c>
      <c r="B128">
        <v>892120115</v>
      </c>
      <c r="C128" s="207">
        <v>44926</v>
      </c>
      <c r="D128">
        <v>1</v>
      </c>
      <c r="E128" s="208">
        <v>0</v>
      </c>
      <c r="F128" s="208">
        <v>1457594</v>
      </c>
      <c r="G128" s="211">
        <v>0</v>
      </c>
      <c r="H128" s="207">
        <v>44926</v>
      </c>
    </row>
    <row r="129" spans="1:8" x14ac:dyDescent="0.25">
      <c r="A129" t="s">
        <v>553</v>
      </c>
      <c r="B129">
        <v>825003080</v>
      </c>
      <c r="C129" s="207">
        <v>44926</v>
      </c>
      <c r="D129">
        <v>1</v>
      </c>
      <c r="E129" s="208">
        <v>227968</v>
      </c>
      <c r="F129" s="208">
        <v>164832</v>
      </c>
      <c r="G129" s="211">
        <v>0</v>
      </c>
      <c r="H129" s="207">
        <v>44926</v>
      </c>
    </row>
    <row r="130" spans="1:8" x14ac:dyDescent="0.25">
      <c r="A130" t="s">
        <v>553</v>
      </c>
      <c r="B130">
        <v>900225041</v>
      </c>
      <c r="C130" s="207">
        <v>44926</v>
      </c>
      <c r="D130">
        <v>1</v>
      </c>
      <c r="E130" s="208">
        <v>0</v>
      </c>
      <c r="F130" s="208">
        <v>25674666</v>
      </c>
      <c r="G130" s="211">
        <v>35632174</v>
      </c>
      <c r="H130" s="207">
        <v>44922</v>
      </c>
    </row>
    <row r="131" spans="1:8" x14ac:dyDescent="0.25">
      <c r="A131" t="s">
        <v>553</v>
      </c>
      <c r="B131">
        <v>800017308</v>
      </c>
      <c r="C131" s="207">
        <v>44926</v>
      </c>
      <c r="D131">
        <v>1</v>
      </c>
      <c r="E131" s="208">
        <v>36938</v>
      </c>
      <c r="F131" s="208">
        <v>1997403</v>
      </c>
      <c r="G131" s="211">
        <v>1506794</v>
      </c>
      <c r="H131" s="207">
        <v>44922</v>
      </c>
    </row>
    <row r="132" spans="1:8" x14ac:dyDescent="0.25">
      <c r="A132" t="s">
        <v>553</v>
      </c>
      <c r="B132">
        <v>900855509</v>
      </c>
      <c r="C132" s="207">
        <v>44926</v>
      </c>
      <c r="D132">
        <v>1</v>
      </c>
      <c r="E132" s="208">
        <v>0</v>
      </c>
      <c r="F132" s="208">
        <v>4600380</v>
      </c>
      <c r="G132" s="211">
        <v>2604239</v>
      </c>
      <c r="H132" s="207">
        <v>44922</v>
      </c>
    </row>
    <row r="133" spans="1:8" x14ac:dyDescent="0.25">
      <c r="A133" t="s">
        <v>553</v>
      </c>
      <c r="B133">
        <v>800122186</v>
      </c>
      <c r="C133" s="207">
        <v>44926</v>
      </c>
      <c r="D133">
        <v>1</v>
      </c>
      <c r="E133" s="208">
        <v>1364300</v>
      </c>
      <c r="F133" s="208">
        <v>108131778</v>
      </c>
      <c r="G133" s="211">
        <v>1244650</v>
      </c>
      <c r="H133" s="207">
        <v>44922</v>
      </c>
    </row>
    <row r="134" spans="1:8" x14ac:dyDescent="0.25">
      <c r="A134" t="s">
        <v>553</v>
      </c>
      <c r="B134">
        <v>813010472</v>
      </c>
      <c r="C134" s="207">
        <v>44926</v>
      </c>
      <c r="D134">
        <v>1</v>
      </c>
      <c r="E134" s="208">
        <v>83400</v>
      </c>
      <c r="F134" s="208">
        <v>1051600</v>
      </c>
      <c r="G134" s="211">
        <v>0</v>
      </c>
      <c r="H134" s="207">
        <v>44926</v>
      </c>
    </row>
    <row r="135" spans="1:8" x14ac:dyDescent="0.25">
      <c r="A135" t="s">
        <v>553</v>
      </c>
      <c r="B135">
        <v>830025149</v>
      </c>
      <c r="C135" s="207">
        <v>44926</v>
      </c>
      <c r="D135">
        <v>1</v>
      </c>
      <c r="E135" s="208">
        <v>524187</v>
      </c>
      <c r="F135" s="208">
        <v>2369220880</v>
      </c>
      <c r="G135" s="211">
        <v>147048064</v>
      </c>
      <c r="H135" s="207">
        <v>44922</v>
      </c>
    </row>
    <row r="136" spans="1:8" x14ac:dyDescent="0.25">
      <c r="A136" t="s">
        <v>553</v>
      </c>
      <c r="B136">
        <v>800048880</v>
      </c>
      <c r="C136" s="207">
        <v>44926</v>
      </c>
      <c r="D136">
        <v>1</v>
      </c>
      <c r="E136" s="208">
        <v>153126</v>
      </c>
      <c r="F136" s="208">
        <v>496538015</v>
      </c>
      <c r="G136" s="211">
        <v>339163</v>
      </c>
      <c r="H136" s="207">
        <v>44922</v>
      </c>
    </row>
    <row r="137" spans="1:8" x14ac:dyDescent="0.25">
      <c r="A137" t="s">
        <v>553</v>
      </c>
      <c r="B137">
        <v>900756806</v>
      </c>
      <c r="C137" s="207">
        <v>44926</v>
      </c>
      <c r="D137">
        <v>1</v>
      </c>
      <c r="E137" s="208">
        <v>117000</v>
      </c>
      <c r="F137" s="208">
        <v>160640534</v>
      </c>
      <c r="G137" s="211">
        <v>10881887</v>
      </c>
      <c r="H137" s="207">
        <v>44922</v>
      </c>
    </row>
    <row r="138" spans="1:8" x14ac:dyDescent="0.25">
      <c r="A138" t="s">
        <v>553</v>
      </c>
      <c r="B138">
        <v>891900441</v>
      </c>
      <c r="C138" s="207">
        <v>44926</v>
      </c>
      <c r="D138">
        <v>1</v>
      </c>
      <c r="E138" s="208">
        <v>1302332</v>
      </c>
      <c r="F138" s="208">
        <v>5885164</v>
      </c>
      <c r="G138" s="211">
        <v>23553</v>
      </c>
      <c r="H138" s="207">
        <v>44922</v>
      </c>
    </row>
    <row r="139" spans="1:8" x14ac:dyDescent="0.25">
      <c r="A139" t="s">
        <v>553</v>
      </c>
      <c r="B139">
        <v>890985603</v>
      </c>
      <c r="C139" s="207">
        <v>44926</v>
      </c>
      <c r="D139">
        <v>1</v>
      </c>
      <c r="E139" s="208">
        <v>5707353</v>
      </c>
      <c r="F139" s="208">
        <v>650556</v>
      </c>
      <c r="G139" s="211">
        <v>284756</v>
      </c>
      <c r="H139" s="207">
        <v>44922</v>
      </c>
    </row>
    <row r="140" spans="1:8" x14ac:dyDescent="0.25">
      <c r="A140" t="s">
        <v>553</v>
      </c>
      <c r="B140">
        <v>900215983</v>
      </c>
      <c r="C140" s="207">
        <v>44926</v>
      </c>
      <c r="D140">
        <v>1</v>
      </c>
      <c r="E140" s="208">
        <v>0</v>
      </c>
      <c r="F140" s="208">
        <v>14825168</v>
      </c>
      <c r="G140" s="211">
        <v>0</v>
      </c>
      <c r="H140" s="207">
        <v>44926</v>
      </c>
    </row>
    <row r="141" spans="1:8" x14ac:dyDescent="0.25">
      <c r="A141" t="s">
        <v>553</v>
      </c>
      <c r="B141">
        <v>900267104</v>
      </c>
      <c r="C141" s="207">
        <v>44926</v>
      </c>
      <c r="D141">
        <v>1</v>
      </c>
      <c r="E141" s="208">
        <v>9342059</v>
      </c>
      <c r="F141" s="208">
        <v>11898649</v>
      </c>
      <c r="G141" s="211">
        <v>0</v>
      </c>
      <c r="H141" s="207">
        <v>44926</v>
      </c>
    </row>
    <row r="142" spans="1:8" x14ac:dyDescent="0.25">
      <c r="A142" t="s">
        <v>553</v>
      </c>
      <c r="B142">
        <v>900391619</v>
      </c>
      <c r="C142" s="207">
        <v>44926</v>
      </c>
      <c r="D142">
        <v>1</v>
      </c>
      <c r="E142" s="208">
        <v>5073626</v>
      </c>
      <c r="F142" s="208">
        <v>32772463</v>
      </c>
      <c r="G142" s="211">
        <v>0</v>
      </c>
      <c r="H142" s="207">
        <v>44926</v>
      </c>
    </row>
    <row r="143" spans="1:8" x14ac:dyDescent="0.25">
      <c r="A143" t="s">
        <v>553</v>
      </c>
      <c r="B143">
        <v>900361147</v>
      </c>
      <c r="C143" s="207">
        <v>44926</v>
      </c>
      <c r="D143">
        <v>1</v>
      </c>
      <c r="E143" s="208">
        <v>44390053</v>
      </c>
      <c r="F143" s="208">
        <v>44848236</v>
      </c>
      <c r="G143" s="211">
        <v>0</v>
      </c>
      <c r="H143" s="207">
        <v>44926</v>
      </c>
    </row>
    <row r="144" spans="1:8" x14ac:dyDescent="0.25">
      <c r="A144" t="s">
        <v>553</v>
      </c>
      <c r="B144">
        <v>890100275</v>
      </c>
      <c r="C144" s="207">
        <v>44926</v>
      </c>
      <c r="D144">
        <v>1</v>
      </c>
      <c r="E144" s="208">
        <v>178109</v>
      </c>
      <c r="F144" s="208">
        <v>98100</v>
      </c>
      <c r="G144" s="211">
        <v>57211</v>
      </c>
      <c r="H144" s="207">
        <v>44922</v>
      </c>
    </row>
    <row r="145" spans="1:8" x14ac:dyDescent="0.25">
      <c r="A145" t="s">
        <v>553</v>
      </c>
      <c r="B145">
        <v>830504400</v>
      </c>
      <c r="C145" s="207">
        <v>44926</v>
      </c>
      <c r="D145">
        <v>1</v>
      </c>
      <c r="E145" s="208">
        <v>1056755</v>
      </c>
      <c r="F145" s="208">
        <v>11878197</v>
      </c>
      <c r="G145" s="211">
        <v>3319061</v>
      </c>
      <c r="H145" s="207">
        <v>44922</v>
      </c>
    </row>
    <row r="146" spans="1:8" x14ac:dyDescent="0.25">
      <c r="A146" t="s">
        <v>553</v>
      </c>
      <c r="B146">
        <v>830120825</v>
      </c>
      <c r="C146" s="207">
        <v>44926</v>
      </c>
      <c r="D146">
        <v>1</v>
      </c>
      <c r="E146" s="208">
        <v>16092260</v>
      </c>
      <c r="F146" s="208">
        <v>344706413</v>
      </c>
      <c r="G146" s="211">
        <v>181423663</v>
      </c>
      <c r="H146" s="207">
        <v>44922</v>
      </c>
    </row>
    <row r="147" spans="1:8" x14ac:dyDescent="0.25">
      <c r="A147" t="s">
        <v>553</v>
      </c>
      <c r="B147">
        <v>900038926</v>
      </c>
      <c r="C147" s="207">
        <v>44926</v>
      </c>
      <c r="D147">
        <v>1</v>
      </c>
      <c r="E147" s="208">
        <v>17119848</v>
      </c>
      <c r="F147" s="208">
        <v>9187738</v>
      </c>
      <c r="G147" s="211">
        <v>6684221</v>
      </c>
      <c r="H147" s="207">
        <v>44904</v>
      </c>
    </row>
    <row r="148" spans="1:8" x14ac:dyDescent="0.25">
      <c r="A148" t="s">
        <v>553</v>
      </c>
      <c r="B148">
        <v>900196366</v>
      </c>
      <c r="C148" s="207">
        <v>44926</v>
      </c>
      <c r="D148">
        <v>1</v>
      </c>
      <c r="E148" s="208">
        <v>230898</v>
      </c>
      <c r="F148" s="208">
        <v>2291991</v>
      </c>
      <c r="G148" s="211">
        <v>0</v>
      </c>
      <c r="H148" s="207">
        <v>44926</v>
      </c>
    </row>
    <row r="149" spans="1:8" x14ac:dyDescent="0.25">
      <c r="A149" t="s">
        <v>553</v>
      </c>
      <c r="B149">
        <v>901221353</v>
      </c>
      <c r="C149" s="207">
        <v>44926</v>
      </c>
      <c r="D149">
        <v>1</v>
      </c>
      <c r="E149" s="208">
        <v>0</v>
      </c>
      <c r="F149" s="208">
        <v>80558948</v>
      </c>
      <c r="G149" s="211">
        <v>0</v>
      </c>
      <c r="H149" s="207">
        <v>44926</v>
      </c>
    </row>
    <row r="150" spans="1:8" x14ac:dyDescent="0.25">
      <c r="A150" t="s">
        <v>553</v>
      </c>
      <c r="B150">
        <v>900341157</v>
      </c>
      <c r="C150" s="207">
        <v>44926</v>
      </c>
      <c r="D150">
        <v>1</v>
      </c>
      <c r="E150" s="208">
        <v>1386600</v>
      </c>
      <c r="F150" s="208">
        <v>19149800</v>
      </c>
      <c r="G150" s="211">
        <v>5293515</v>
      </c>
      <c r="H150" s="207">
        <v>44904</v>
      </c>
    </row>
    <row r="151" spans="1:8" x14ac:dyDescent="0.25">
      <c r="A151" t="s">
        <v>553</v>
      </c>
      <c r="B151">
        <v>8673670</v>
      </c>
      <c r="C151" s="207">
        <v>44926</v>
      </c>
      <c r="D151">
        <v>1</v>
      </c>
      <c r="E151" s="208">
        <v>0</v>
      </c>
      <c r="F151" s="208">
        <v>2362330</v>
      </c>
      <c r="G151" s="211">
        <v>0</v>
      </c>
      <c r="H151" s="207">
        <v>44926</v>
      </c>
    </row>
    <row r="152" spans="1:8" x14ac:dyDescent="0.25">
      <c r="A152" t="s">
        <v>553</v>
      </c>
      <c r="B152">
        <v>800193490</v>
      </c>
      <c r="C152" s="207">
        <v>44926</v>
      </c>
      <c r="D152">
        <v>1</v>
      </c>
      <c r="E152" s="208">
        <v>5989184</v>
      </c>
      <c r="F152" s="208">
        <v>11968228</v>
      </c>
      <c r="G152" s="211">
        <v>6390832</v>
      </c>
      <c r="H152" s="207">
        <v>44922</v>
      </c>
    </row>
    <row r="153" spans="1:8" x14ac:dyDescent="0.25">
      <c r="A153" t="s">
        <v>553</v>
      </c>
      <c r="B153">
        <v>32707732</v>
      </c>
      <c r="C153" s="207">
        <v>44926</v>
      </c>
      <c r="D153">
        <v>1</v>
      </c>
      <c r="E153" s="208">
        <v>0</v>
      </c>
      <c r="F153" s="208">
        <v>1402223</v>
      </c>
      <c r="G153" s="211">
        <v>203799</v>
      </c>
      <c r="H153" s="207">
        <v>44922</v>
      </c>
    </row>
    <row r="154" spans="1:8" x14ac:dyDescent="0.25">
      <c r="A154" t="s">
        <v>553</v>
      </c>
      <c r="B154">
        <v>53064495</v>
      </c>
      <c r="C154" s="207">
        <v>44926</v>
      </c>
      <c r="D154">
        <v>1</v>
      </c>
      <c r="E154" s="208">
        <v>0</v>
      </c>
      <c r="F154" s="208">
        <v>13578000</v>
      </c>
      <c r="G154" s="211">
        <v>21410745</v>
      </c>
      <c r="H154" s="207">
        <v>44922</v>
      </c>
    </row>
    <row r="155" spans="1:8" x14ac:dyDescent="0.25">
      <c r="A155" t="s">
        <v>553</v>
      </c>
      <c r="B155">
        <v>900817489</v>
      </c>
      <c r="C155" s="207">
        <v>44926</v>
      </c>
      <c r="D155">
        <v>1</v>
      </c>
      <c r="E155" s="208">
        <v>2764910</v>
      </c>
      <c r="F155" s="208">
        <v>42128168</v>
      </c>
      <c r="G155" s="211">
        <v>0</v>
      </c>
      <c r="H155" s="207">
        <v>44926</v>
      </c>
    </row>
    <row r="156" spans="1:8" x14ac:dyDescent="0.25">
      <c r="A156" t="s">
        <v>553</v>
      </c>
      <c r="B156">
        <v>79487376</v>
      </c>
      <c r="C156" s="207">
        <v>44926</v>
      </c>
      <c r="D156">
        <v>1</v>
      </c>
      <c r="E156" s="208">
        <v>1171062</v>
      </c>
      <c r="F156" s="208">
        <v>2901256</v>
      </c>
      <c r="G156" s="211">
        <v>2920477</v>
      </c>
      <c r="H156" s="207">
        <v>44904</v>
      </c>
    </row>
    <row r="157" spans="1:8" x14ac:dyDescent="0.25">
      <c r="A157" t="s">
        <v>553</v>
      </c>
      <c r="B157">
        <v>387017</v>
      </c>
      <c r="C157" s="207">
        <v>44926</v>
      </c>
      <c r="D157">
        <v>1</v>
      </c>
      <c r="E157" s="208">
        <v>0</v>
      </c>
      <c r="F157" s="208">
        <v>37380</v>
      </c>
      <c r="G157" s="211">
        <v>37380</v>
      </c>
      <c r="H157" s="207">
        <v>44922</v>
      </c>
    </row>
    <row r="158" spans="1:8" x14ac:dyDescent="0.25">
      <c r="A158" t="s">
        <v>553</v>
      </c>
      <c r="B158">
        <v>900406995</v>
      </c>
      <c r="C158" s="207">
        <v>44926</v>
      </c>
      <c r="D158">
        <v>1</v>
      </c>
      <c r="E158" s="208">
        <v>0</v>
      </c>
      <c r="F158" s="208">
        <v>1256850</v>
      </c>
      <c r="G158" s="211">
        <v>0</v>
      </c>
      <c r="H158" s="207">
        <v>44926</v>
      </c>
    </row>
    <row r="159" spans="1:8" x14ac:dyDescent="0.25">
      <c r="A159" t="s">
        <v>553</v>
      </c>
      <c r="B159">
        <v>805026666</v>
      </c>
      <c r="C159" s="207">
        <v>44926</v>
      </c>
      <c r="D159">
        <v>1</v>
      </c>
      <c r="E159" s="208">
        <v>19076783</v>
      </c>
      <c r="F159" s="208">
        <v>1327650977</v>
      </c>
      <c r="G159" s="211">
        <v>93465452</v>
      </c>
      <c r="H159" s="207">
        <v>44922</v>
      </c>
    </row>
    <row r="160" spans="1:8" x14ac:dyDescent="0.25">
      <c r="A160" t="s">
        <v>553</v>
      </c>
      <c r="B160">
        <v>891500736</v>
      </c>
      <c r="C160" s="207">
        <v>44926</v>
      </c>
      <c r="D160">
        <v>1</v>
      </c>
      <c r="E160" s="208">
        <v>2291270</v>
      </c>
      <c r="F160" s="208">
        <v>99423</v>
      </c>
      <c r="G160" s="211">
        <v>0</v>
      </c>
      <c r="H160" s="207">
        <v>44926</v>
      </c>
    </row>
    <row r="161" spans="1:8" x14ac:dyDescent="0.25">
      <c r="A161" t="s">
        <v>553</v>
      </c>
      <c r="B161">
        <v>77017420</v>
      </c>
      <c r="C161" s="207">
        <v>44926</v>
      </c>
      <c r="D161">
        <v>1</v>
      </c>
      <c r="E161" s="208">
        <v>188500</v>
      </c>
      <c r="F161" s="208">
        <v>1554556</v>
      </c>
      <c r="G161" s="211">
        <v>0</v>
      </c>
      <c r="H161" s="207">
        <v>44926</v>
      </c>
    </row>
    <row r="162" spans="1:8" x14ac:dyDescent="0.25">
      <c r="A162" t="s">
        <v>553</v>
      </c>
      <c r="B162">
        <v>79913232</v>
      </c>
      <c r="C162" s="207">
        <v>44926</v>
      </c>
      <c r="D162">
        <v>1</v>
      </c>
      <c r="E162" s="208">
        <v>0</v>
      </c>
      <c r="F162" s="208">
        <v>6404110</v>
      </c>
      <c r="G162" s="211">
        <v>0</v>
      </c>
      <c r="H162" s="207">
        <v>44926</v>
      </c>
    </row>
    <row r="163" spans="1:8" x14ac:dyDescent="0.25">
      <c r="A163" t="s">
        <v>553</v>
      </c>
      <c r="B163">
        <v>79868331</v>
      </c>
      <c r="C163" s="207">
        <v>44926</v>
      </c>
      <c r="D163">
        <v>1</v>
      </c>
      <c r="E163" s="208">
        <v>121492</v>
      </c>
      <c r="F163" s="208">
        <v>16773135</v>
      </c>
      <c r="G163" s="211">
        <v>0</v>
      </c>
      <c r="H163" s="207">
        <v>44926</v>
      </c>
    </row>
    <row r="164" spans="1:8" x14ac:dyDescent="0.25">
      <c r="A164" t="s">
        <v>553</v>
      </c>
      <c r="B164">
        <v>814006170</v>
      </c>
      <c r="C164" s="207">
        <v>44926</v>
      </c>
      <c r="D164">
        <v>1</v>
      </c>
      <c r="E164" s="208">
        <v>38982179</v>
      </c>
      <c r="F164" s="208">
        <v>122795829</v>
      </c>
      <c r="G164" s="211">
        <v>108162</v>
      </c>
      <c r="H164" s="207">
        <v>44922</v>
      </c>
    </row>
    <row r="165" spans="1:8" x14ac:dyDescent="0.25">
      <c r="A165" t="s">
        <v>553</v>
      </c>
      <c r="B165">
        <v>91244268</v>
      </c>
      <c r="C165" s="207">
        <v>44926</v>
      </c>
      <c r="D165">
        <v>1</v>
      </c>
      <c r="E165" s="208">
        <v>2368203</v>
      </c>
      <c r="F165" s="208">
        <v>19535342</v>
      </c>
      <c r="G165" s="211">
        <v>0</v>
      </c>
      <c r="H165" s="207">
        <v>44926</v>
      </c>
    </row>
    <row r="166" spans="1:8" x14ac:dyDescent="0.25">
      <c r="A166" t="s">
        <v>553</v>
      </c>
      <c r="B166">
        <v>79467844</v>
      </c>
      <c r="C166" s="207">
        <v>44926</v>
      </c>
      <c r="D166">
        <v>1</v>
      </c>
      <c r="E166" s="208">
        <v>0</v>
      </c>
      <c r="F166" s="208">
        <v>14290591</v>
      </c>
      <c r="G166" s="211">
        <v>0</v>
      </c>
      <c r="H166" s="207">
        <v>44926</v>
      </c>
    </row>
    <row r="167" spans="1:8" x14ac:dyDescent="0.25">
      <c r="A167" t="s">
        <v>553</v>
      </c>
      <c r="B167">
        <v>900772387</v>
      </c>
      <c r="C167" s="207">
        <v>44926</v>
      </c>
      <c r="D167">
        <v>1</v>
      </c>
      <c r="E167" s="208">
        <v>8414433</v>
      </c>
      <c r="F167" s="208">
        <v>106803610</v>
      </c>
      <c r="G167" s="211">
        <v>0</v>
      </c>
      <c r="H167" s="207">
        <v>44926</v>
      </c>
    </row>
    <row r="168" spans="1:8" x14ac:dyDescent="0.25">
      <c r="A168" t="s">
        <v>553</v>
      </c>
      <c r="B168">
        <v>72153005</v>
      </c>
      <c r="C168" s="207">
        <v>44926</v>
      </c>
      <c r="D168">
        <v>1</v>
      </c>
      <c r="E168" s="208">
        <v>427557</v>
      </c>
      <c r="F168" s="208">
        <v>34557710</v>
      </c>
      <c r="G168" s="211">
        <v>0</v>
      </c>
      <c r="H168" s="207">
        <v>44926</v>
      </c>
    </row>
    <row r="169" spans="1:8" x14ac:dyDescent="0.25">
      <c r="A169" t="s">
        <v>553</v>
      </c>
      <c r="B169">
        <v>900348648</v>
      </c>
      <c r="C169" s="207">
        <v>44926</v>
      </c>
      <c r="D169">
        <v>1</v>
      </c>
      <c r="E169" s="208">
        <v>14338050</v>
      </c>
      <c r="F169" s="208">
        <v>1057498</v>
      </c>
      <c r="G169" s="211">
        <v>0</v>
      </c>
      <c r="H169" s="207">
        <v>44926</v>
      </c>
    </row>
    <row r="170" spans="1:8" x14ac:dyDescent="0.25">
      <c r="A170" t="s">
        <v>553</v>
      </c>
      <c r="B170">
        <v>900025621</v>
      </c>
      <c r="C170" s="207">
        <v>44926</v>
      </c>
      <c r="D170">
        <v>2</v>
      </c>
      <c r="E170">
        <v>0</v>
      </c>
      <c r="F170">
        <v>1666000</v>
      </c>
      <c r="G170" s="211">
        <v>1403626</v>
      </c>
      <c r="H170" s="207">
        <v>44922</v>
      </c>
    </row>
    <row r="171" spans="1:8" x14ac:dyDescent="0.25">
      <c r="A171" t="s">
        <v>553</v>
      </c>
      <c r="B171">
        <v>900595184</v>
      </c>
      <c r="C171" s="207">
        <v>44926</v>
      </c>
      <c r="D171">
        <v>2</v>
      </c>
      <c r="E171">
        <v>0</v>
      </c>
      <c r="F171">
        <v>413632742</v>
      </c>
      <c r="G171" s="211">
        <v>116784717</v>
      </c>
      <c r="H171" s="207">
        <v>44917</v>
      </c>
    </row>
    <row r="172" spans="1:8" x14ac:dyDescent="0.25">
      <c r="A172" t="s">
        <v>553</v>
      </c>
      <c r="B172">
        <v>900219866</v>
      </c>
      <c r="C172" s="207">
        <v>44926</v>
      </c>
      <c r="D172">
        <v>2</v>
      </c>
      <c r="E172">
        <v>0</v>
      </c>
      <c r="F172">
        <v>4473478462</v>
      </c>
      <c r="G172" s="211">
        <v>834703009</v>
      </c>
      <c r="H172" s="207">
        <v>44922</v>
      </c>
    </row>
    <row r="173" spans="1:8" x14ac:dyDescent="0.25">
      <c r="A173" t="s">
        <v>553</v>
      </c>
      <c r="B173">
        <v>900233294</v>
      </c>
      <c r="C173" s="207">
        <v>44926</v>
      </c>
      <c r="D173">
        <v>2</v>
      </c>
      <c r="E173">
        <v>0</v>
      </c>
      <c r="F173">
        <v>330946</v>
      </c>
      <c r="G173" s="211">
        <v>58542330</v>
      </c>
      <c r="H173" s="207">
        <v>44922</v>
      </c>
    </row>
    <row r="174" spans="1:8" x14ac:dyDescent="0.25">
      <c r="A174" t="s">
        <v>553</v>
      </c>
      <c r="B174">
        <v>900077584</v>
      </c>
      <c r="C174" s="207">
        <v>44926</v>
      </c>
      <c r="D174">
        <v>2</v>
      </c>
      <c r="E174">
        <v>0</v>
      </c>
      <c r="F174">
        <v>8941</v>
      </c>
      <c r="G174" s="211">
        <v>0</v>
      </c>
      <c r="H174" s="207">
        <v>44926</v>
      </c>
    </row>
    <row r="175" spans="1:8" x14ac:dyDescent="0.25">
      <c r="A175" t="s">
        <v>553</v>
      </c>
      <c r="B175">
        <v>830102646</v>
      </c>
      <c r="C175" s="207">
        <v>44926</v>
      </c>
      <c r="D175">
        <v>2</v>
      </c>
      <c r="E175">
        <v>0</v>
      </c>
      <c r="F175">
        <v>89149817</v>
      </c>
      <c r="G175" s="211">
        <v>22963113</v>
      </c>
      <c r="H175" s="207">
        <v>44922</v>
      </c>
    </row>
    <row r="176" spans="1:8" x14ac:dyDescent="0.25">
      <c r="A176" t="s">
        <v>553</v>
      </c>
      <c r="B176">
        <v>830104627</v>
      </c>
      <c r="C176" s="207">
        <v>44926</v>
      </c>
      <c r="D176">
        <v>2</v>
      </c>
      <c r="E176">
        <v>0</v>
      </c>
      <c r="F176">
        <v>56284436</v>
      </c>
      <c r="G176" s="211">
        <v>353464567</v>
      </c>
      <c r="H176" s="207">
        <v>44922</v>
      </c>
    </row>
    <row r="177" spans="1:8" x14ac:dyDescent="0.25">
      <c r="A177" t="s">
        <v>553</v>
      </c>
      <c r="B177">
        <v>900900155</v>
      </c>
      <c r="C177" s="207">
        <v>44926</v>
      </c>
      <c r="D177">
        <v>2</v>
      </c>
      <c r="E177">
        <v>0</v>
      </c>
      <c r="F177">
        <v>79215</v>
      </c>
      <c r="G177" s="211">
        <v>2366165</v>
      </c>
      <c r="H177" s="207">
        <v>44922</v>
      </c>
    </row>
    <row r="178" spans="1:8" x14ac:dyDescent="0.25">
      <c r="A178" t="s">
        <v>553</v>
      </c>
      <c r="B178">
        <v>900839869</v>
      </c>
      <c r="C178" s="207">
        <v>44926</v>
      </c>
      <c r="D178">
        <v>2</v>
      </c>
      <c r="E178">
        <v>0</v>
      </c>
      <c r="F178">
        <v>224734</v>
      </c>
      <c r="G178" s="211">
        <v>16026932</v>
      </c>
      <c r="H178" s="207">
        <v>44922</v>
      </c>
    </row>
    <row r="179" spans="1:8" x14ac:dyDescent="0.25">
      <c r="A179" t="s">
        <v>553</v>
      </c>
      <c r="B179">
        <v>830090073</v>
      </c>
      <c r="C179" s="207">
        <v>44926</v>
      </c>
      <c r="D179">
        <v>2</v>
      </c>
      <c r="E179">
        <v>0</v>
      </c>
      <c r="F179">
        <v>242758272</v>
      </c>
      <c r="G179" s="211">
        <v>323504818</v>
      </c>
      <c r="H179" s="207">
        <v>44922</v>
      </c>
    </row>
    <row r="180" spans="1:8" x14ac:dyDescent="0.25">
      <c r="A180" t="s">
        <v>553</v>
      </c>
      <c r="B180">
        <v>860020094</v>
      </c>
      <c r="C180" s="207">
        <v>44926</v>
      </c>
      <c r="D180">
        <v>2</v>
      </c>
      <c r="E180">
        <v>0</v>
      </c>
      <c r="F180">
        <v>2417381</v>
      </c>
      <c r="G180" s="211">
        <v>1888609</v>
      </c>
      <c r="H180" s="207">
        <v>44922</v>
      </c>
    </row>
    <row r="181" spans="1:8" x14ac:dyDescent="0.25">
      <c r="A181" t="s">
        <v>553</v>
      </c>
      <c r="B181">
        <v>900095253</v>
      </c>
      <c r="C181" s="207">
        <v>44926</v>
      </c>
      <c r="D181">
        <v>2</v>
      </c>
      <c r="E181">
        <v>0</v>
      </c>
      <c r="F181">
        <v>1787832</v>
      </c>
      <c r="G181" s="211">
        <v>200441078</v>
      </c>
      <c r="H181" s="207">
        <v>44922</v>
      </c>
    </row>
    <row r="182" spans="1:8" x14ac:dyDescent="0.25">
      <c r="A182" t="s">
        <v>553</v>
      </c>
      <c r="B182">
        <v>860037950</v>
      </c>
      <c r="C182" s="207">
        <v>44926</v>
      </c>
      <c r="D182">
        <v>2</v>
      </c>
      <c r="E182">
        <v>0</v>
      </c>
      <c r="F182">
        <v>1043409513</v>
      </c>
      <c r="G182" s="211">
        <v>198931380</v>
      </c>
      <c r="H182" s="207">
        <v>44922</v>
      </c>
    </row>
    <row r="183" spans="1:8" x14ac:dyDescent="0.25">
      <c r="A183" t="s">
        <v>553</v>
      </c>
      <c r="B183">
        <v>891200528</v>
      </c>
      <c r="C183" s="207">
        <v>44926</v>
      </c>
      <c r="D183">
        <v>2</v>
      </c>
      <c r="E183">
        <v>0</v>
      </c>
      <c r="F183">
        <v>66141337</v>
      </c>
      <c r="G183" s="211">
        <v>5012086</v>
      </c>
      <c r="H183" s="207">
        <v>44922</v>
      </c>
    </row>
    <row r="184" spans="1:8" x14ac:dyDescent="0.25">
      <c r="A184" t="s">
        <v>553</v>
      </c>
      <c r="B184">
        <v>900213617</v>
      </c>
      <c r="C184" s="207">
        <v>44926</v>
      </c>
      <c r="D184">
        <v>2</v>
      </c>
      <c r="E184">
        <v>0</v>
      </c>
      <c r="F184">
        <v>104972026</v>
      </c>
      <c r="G184" s="211">
        <v>291416342</v>
      </c>
      <c r="H184" s="207">
        <v>44922</v>
      </c>
    </row>
    <row r="185" spans="1:8" x14ac:dyDescent="0.25">
      <c r="A185" t="s">
        <v>553</v>
      </c>
      <c r="B185">
        <v>900319336</v>
      </c>
      <c r="C185" s="207">
        <v>44926</v>
      </c>
      <c r="D185">
        <v>2</v>
      </c>
      <c r="E185">
        <v>0</v>
      </c>
      <c r="F185">
        <v>1358264</v>
      </c>
      <c r="G185" s="211">
        <v>600931</v>
      </c>
      <c r="H185" s="207">
        <v>44926</v>
      </c>
    </row>
    <row r="186" spans="1:8" x14ac:dyDescent="0.25">
      <c r="A186" t="s">
        <v>553</v>
      </c>
      <c r="B186">
        <v>860006656</v>
      </c>
      <c r="C186" s="207">
        <v>44926</v>
      </c>
      <c r="D186">
        <v>2</v>
      </c>
      <c r="E186">
        <v>0</v>
      </c>
      <c r="F186">
        <v>4650328935</v>
      </c>
      <c r="G186" s="211">
        <v>0</v>
      </c>
      <c r="H186" s="207">
        <v>44926</v>
      </c>
    </row>
    <row r="187" spans="1:8" x14ac:dyDescent="0.25">
      <c r="A187" t="s">
        <v>553</v>
      </c>
      <c r="B187">
        <v>800117564</v>
      </c>
      <c r="C187" s="207">
        <v>44926</v>
      </c>
      <c r="D187">
        <v>2</v>
      </c>
      <c r="E187">
        <v>0</v>
      </c>
      <c r="F187">
        <v>49365102</v>
      </c>
      <c r="G187" s="211">
        <v>365913280</v>
      </c>
      <c r="H187" s="207">
        <v>44926</v>
      </c>
    </row>
    <row r="188" spans="1:8" x14ac:dyDescent="0.25">
      <c r="A188" t="s">
        <v>553</v>
      </c>
      <c r="B188">
        <v>901352353</v>
      </c>
      <c r="C188" s="207">
        <v>44926</v>
      </c>
      <c r="D188">
        <v>2</v>
      </c>
      <c r="E188">
        <v>0</v>
      </c>
      <c r="F188">
        <v>8772146</v>
      </c>
      <c r="G188" s="211">
        <v>78082662</v>
      </c>
      <c r="H188" s="207">
        <v>44922</v>
      </c>
    </row>
    <row r="189" spans="1:8" x14ac:dyDescent="0.25">
      <c r="A189" t="s">
        <v>553</v>
      </c>
      <c r="B189">
        <v>813005431</v>
      </c>
      <c r="C189" s="207">
        <v>44926</v>
      </c>
      <c r="D189">
        <v>2</v>
      </c>
      <c r="E189">
        <v>0</v>
      </c>
      <c r="F189">
        <v>2933489</v>
      </c>
      <c r="G189" s="211">
        <v>0</v>
      </c>
      <c r="H189" s="207">
        <v>44926</v>
      </c>
    </row>
    <row r="190" spans="1:8" x14ac:dyDescent="0.25">
      <c r="A190" t="s">
        <v>553</v>
      </c>
      <c r="B190">
        <v>815000316</v>
      </c>
      <c r="C190" s="207">
        <v>44926</v>
      </c>
      <c r="D190">
        <v>2</v>
      </c>
      <c r="E190">
        <v>0</v>
      </c>
      <c r="F190">
        <v>432132</v>
      </c>
      <c r="G190" s="211">
        <v>3500</v>
      </c>
      <c r="H190" s="207">
        <v>44922</v>
      </c>
    </row>
    <row r="191" spans="1:8" x14ac:dyDescent="0.25">
      <c r="A191" t="s">
        <v>553</v>
      </c>
      <c r="B191">
        <v>900301238</v>
      </c>
      <c r="C191" s="207">
        <v>44926</v>
      </c>
      <c r="D191">
        <v>2</v>
      </c>
      <c r="E191">
        <v>0</v>
      </c>
      <c r="F191">
        <v>2581860</v>
      </c>
      <c r="G191" s="211">
        <v>155010303</v>
      </c>
      <c r="H191" s="207">
        <v>44922</v>
      </c>
    </row>
    <row r="192" spans="1:8" x14ac:dyDescent="0.25">
      <c r="A192" t="s">
        <v>553</v>
      </c>
      <c r="B192">
        <v>804006936</v>
      </c>
      <c r="C192" s="207">
        <v>44926</v>
      </c>
      <c r="D192">
        <v>2</v>
      </c>
      <c r="E192">
        <v>0</v>
      </c>
      <c r="F192">
        <v>680800</v>
      </c>
      <c r="G192" s="211">
        <v>0</v>
      </c>
      <c r="H192" s="207">
        <v>44926</v>
      </c>
    </row>
    <row r="193" spans="1:8" x14ac:dyDescent="0.25">
      <c r="A193" t="s">
        <v>553</v>
      </c>
      <c r="B193">
        <v>813002940</v>
      </c>
      <c r="C193" s="207">
        <v>44926</v>
      </c>
      <c r="D193">
        <v>2</v>
      </c>
      <c r="E193">
        <v>0</v>
      </c>
      <c r="F193">
        <v>3301333</v>
      </c>
      <c r="G193" s="211">
        <v>337831</v>
      </c>
      <c r="H193" s="207">
        <v>44922</v>
      </c>
    </row>
    <row r="194" spans="1:8" x14ac:dyDescent="0.25">
      <c r="A194" t="s">
        <v>553</v>
      </c>
      <c r="B194">
        <v>890700666</v>
      </c>
      <c r="C194" s="207">
        <v>44926</v>
      </c>
      <c r="D194">
        <v>2</v>
      </c>
      <c r="E194">
        <v>0</v>
      </c>
      <c r="F194">
        <v>1948399</v>
      </c>
      <c r="G194" s="211">
        <v>0</v>
      </c>
      <c r="H194" s="207">
        <v>44926</v>
      </c>
    </row>
    <row r="195" spans="1:8" x14ac:dyDescent="0.25">
      <c r="A195" t="s">
        <v>553</v>
      </c>
      <c r="B195">
        <v>824001252</v>
      </c>
      <c r="C195" s="207">
        <v>44926</v>
      </c>
      <c r="D195">
        <v>2</v>
      </c>
      <c r="E195">
        <v>0</v>
      </c>
      <c r="F195">
        <v>2429249</v>
      </c>
      <c r="G195" s="211">
        <v>0</v>
      </c>
      <c r="H195" s="207">
        <v>44926</v>
      </c>
    </row>
    <row r="196" spans="1:8" x14ac:dyDescent="0.25">
      <c r="A196" t="s">
        <v>553</v>
      </c>
      <c r="B196">
        <v>891411663</v>
      </c>
      <c r="C196" s="207">
        <v>44926</v>
      </c>
      <c r="D196">
        <v>2</v>
      </c>
      <c r="E196">
        <v>0</v>
      </c>
      <c r="F196">
        <v>950000</v>
      </c>
      <c r="G196" s="211">
        <v>25625</v>
      </c>
      <c r="H196" s="207">
        <v>44922</v>
      </c>
    </row>
    <row r="197" spans="1:8" x14ac:dyDescent="0.25">
      <c r="A197" t="s">
        <v>553</v>
      </c>
      <c r="B197">
        <v>804006248</v>
      </c>
      <c r="C197" s="207">
        <v>44926</v>
      </c>
      <c r="D197">
        <v>2</v>
      </c>
      <c r="E197">
        <v>0</v>
      </c>
      <c r="F197">
        <v>230371</v>
      </c>
      <c r="G197" s="211">
        <v>40902</v>
      </c>
      <c r="H197" s="207">
        <v>44922</v>
      </c>
    </row>
    <row r="198" spans="1:8" x14ac:dyDescent="0.25">
      <c r="A198" t="s">
        <v>553</v>
      </c>
      <c r="B198">
        <v>800233471</v>
      </c>
      <c r="C198" s="207">
        <v>44926</v>
      </c>
      <c r="D198">
        <v>2</v>
      </c>
      <c r="E198">
        <v>0</v>
      </c>
      <c r="F198">
        <v>84167821</v>
      </c>
      <c r="G198" s="211">
        <v>67118629</v>
      </c>
      <c r="H198" s="207">
        <v>44922</v>
      </c>
    </row>
    <row r="199" spans="1:8" x14ac:dyDescent="0.25">
      <c r="A199" t="s">
        <v>553</v>
      </c>
      <c r="B199">
        <v>821000831</v>
      </c>
      <c r="C199" s="207">
        <v>44926</v>
      </c>
      <c r="D199">
        <v>2</v>
      </c>
      <c r="E199">
        <v>0</v>
      </c>
      <c r="F199">
        <v>969984</v>
      </c>
      <c r="G199" s="211">
        <v>7083749</v>
      </c>
      <c r="H199" s="207">
        <v>44922</v>
      </c>
    </row>
    <row r="200" spans="1:8" x14ac:dyDescent="0.25">
      <c r="A200" t="s">
        <v>553</v>
      </c>
      <c r="B200">
        <v>800084206</v>
      </c>
      <c r="C200" s="207">
        <v>44926</v>
      </c>
      <c r="D200">
        <v>2</v>
      </c>
      <c r="E200">
        <v>0</v>
      </c>
      <c r="F200">
        <v>284496</v>
      </c>
      <c r="G200" s="211">
        <v>4638297</v>
      </c>
      <c r="H200" s="207">
        <v>44922</v>
      </c>
    </row>
    <row r="201" spans="1:8" x14ac:dyDescent="0.25">
      <c r="A201" t="s">
        <v>553</v>
      </c>
      <c r="B201">
        <v>901208937</v>
      </c>
      <c r="C201" s="207">
        <v>44926</v>
      </c>
      <c r="D201">
        <v>2</v>
      </c>
      <c r="E201">
        <v>0</v>
      </c>
      <c r="F201">
        <v>395212066</v>
      </c>
      <c r="G201" s="211">
        <v>132491244</v>
      </c>
      <c r="H201" s="207">
        <v>44917</v>
      </c>
    </row>
    <row r="202" spans="1:8" x14ac:dyDescent="0.25">
      <c r="A202" t="s">
        <v>553</v>
      </c>
      <c r="B202">
        <v>835000972</v>
      </c>
      <c r="C202" s="207">
        <v>44926</v>
      </c>
      <c r="D202">
        <v>2</v>
      </c>
      <c r="E202">
        <v>0</v>
      </c>
      <c r="F202">
        <v>28310</v>
      </c>
      <c r="G202" s="211">
        <v>13512128</v>
      </c>
      <c r="H202" s="207">
        <v>44921</v>
      </c>
    </row>
    <row r="203" spans="1:8" x14ac:dyDescent="0.25">
      <c r="A203" t="s">
        <v>553</v>
      </c>
      <c r="B203">
        <v>892399994</v>
      </c>
      <c r="C203" s="207">
        <v>44926</v>
      </c>
      <c r="D203">
        <v>2</v>
      </c>
      <c r="E203">
        <v>0</v>
      </c>
      <c r="F203">
        <v>1783918</v>
      </c>
      <c r="G203" s="211">
        <v>42000680</v>
      </c>
      <c r="H203" s="207">
        <v>44921</v>
      </c>
    </row>
    <row r="204" spans="1:8" x14ac:dyDescent="0.25">
      <c r="A204" t="s">
        <v>553</v>
      </c>
      <c r="B204">
        <v>813011566</v>
      </c>
      <c r="C204" s="207">
        <v>44926</v>
      </c>
      <c r="D204">
        <v>2</v>
      </c>
      <c r="E204">
        <v>0</v>
      </c>
      <c r="F204">
        <v>433806</v>
      </c>
      <c r="G204" s="211">
        <v>0</v>
      </c>
      <c r="H204" s="207">
        <v>44926</v>
      </c>
    </row>
    <row r="205" spans="1:8" x14ac:dyDescent="0.25">
      <c r="A205" t="s">
        <v>553</v>
      </c>
      <c r="B205">
        <v>900973521</v>
      </c>
      <c r="C205" s="207">
        <v>44926</v>
      </c>
      <c r="D205">
        <v>2</v>
      </c>
      <c r="E205">
        <v>0</v>
      </c>
      <c r="F205">
        <v>47596032</v>
      </c>
      <c r="G205" s="211">
        <v>18915389</v>
      </c>
      <c r="H205" s="207">
        <v>44918</v>
      </c>
    </row>
    <row r="206" spans="1:8" x14ac:dyDescent="0.25">
      <c r="A206" t="s">
        <v>553</v>
      </c>
      <c r="B206">
        <v>800249139</v>
      </c>
      <c r="C206" s="207">
        <v>44926</v>
      </c>
      <c r="D206">
        <v>2</v>
      </c>
      <c r="E206">
        <v>0</v>
      </c>
      <c r="F206">
        <v>1278266</v>
      </c>
      <c r="G206" s="211">
        <v>0</v>
      </c>
      <c r="H206" s="207">
        <v>44926</v>
      </c>
    </row>
    <row r="207" spans="1:8" x14ac:dyDescent="0.25">
      <c r="A207" t="s">
        <v>553</v>
      </c>
      <c r="B207">
        <v>829001256</v>
      </c>
      <c r="C207" s="207">
        <v>44926</v>
      </c>
      <c r="D207">
        <v>2</v>
      </c>
      <c r="E207">
        <v>0</v>
      </c>
      <c r="F207">
        <v>1539689</v>
      </c>
      <c r="G207" s="211">
        <v>183364</v>
      </c>
      <c r="H207" s="207">
        <v>44922</v>
      </c>
    </row>
    <row r="208" spans="1:8" x14ac:dyDescent="0.25">
      <c r="A208" t="s">
        <v>553</v>
      </c>
      <c r="B208">
        <v>800044402</v>
      </c>
      <c r="C208" s="207">
        <v>44926</v>
      </c>
      <c r="D208">
        <v>2</v>
      </c>
      <c r="E208">
        <v>0</v>
      </c>
      <c r="F208">
        <v>1341871</v>
      </c>
      <c r="G208" s="211">
        <v>59057</v>
      </c>
      <c r="H208" s="207">
        <v>44922</v>
      </c>
    </row>
    <row r="209" spans="1:8" x14ac:dyDescent="0.25">
      <c r="A209" t="s">
        <v>553</v>
      </c>
      <c r="B209">
        <v>900067136</v>
      </c>
      <c r="C209" s="207">
        <v>44926</v>
      </c>
      <c r="D209">
        <v>2</v>
      </c>
      <c r="E209">
        <v>0</v>
      </c>
      <c r="F209">
        <v>1147538</v>
      </c>
      <c r="G209" s="211">
        <v>803180</v>
      </c>
      <c r="H209" s="207">
        <v>44922</v>
      </c>
    </row>
    <row r="210" spans="1:8" x14ac:dyDescent="0.25">
      <c r="A210" t="s">
        <v>553</v>
      </c>
      <c r="B210">
        <v>832001966</v>
      </c>
      <c r="C210" s="207">
        <v>44926</v>
      </c>
      <c r="D210">
        <v>2</v>
      </c>
      <c r="E210">
        <v>0</v>
      </c>
      <c r="F210">
        <v>904671</v>
      </c>
      <c r="G210" s="211">
        <v>0</v>
      </c>
      <c r="H210" s="207">
        <v>44926</v>
      </c>
    </row>
    <row r="211" spans="1:8" x14ac:dyDescent="0.25">
      <c r="A211" t="s">
        <v>553</v>
      </c>
      <c r="B211">
        <v>891180232</v>
      </c>
      <c r="C211" s="207">
        <v>44926</v>
      </c>
      <c r="D211">
        <v>2</v>
      </c>
      <c r="E211">
        <v>0</v>
      </c>
      <c r="F211">
        <v>867976</v>
      </c>
      <c r="G211" s="211">
        <v>451839</v>
      </c>
      <c r="H211" s="207">
        <v>44922</v>
      </c>
    </row>
    <row r="212" spans="1:8" x14ac:dyDescent="0.25">
      <c r="A212" t="s">
        <v>553</v>
      </c>
      <c r="B212">
        <v>800075650</v>
      </c>
      <c r="C212" s="207">
        <v>44926</v>
      </c>
      <c r="D212">
        <v>2</v>
      </c>
      <c r="E212">
        <v>0</v>
      </c>
      <c r="F212">
        <v>305405</v>
      </c>
      <c r="G212" s="211">
        <v>161825</v>
      </c>
      <c r="H212" s="207">
        <v>44922</v>
      </c>
    </row>
    <row r="213" spans="1:8" x14ac:dyDescent="0.25">
      <c r="A213" t="s">
        <v>553</v>
      </c>
      <c r="B213">
        <v>900769549</v>
      </c>
      <c r="C213" s="207">
        <v>44926</v>
      </c>
      <c r="D213">
        <v>2</v>
      </c>
      <c r="E213">
        <v>0</v>
      </c>
      <c r="F213">
        <v>86484359</v>
      </c>
      <c r="G213" s="211">
        <v>6511013</v>
      </c>
      <c r="H213" s="207">
        <v>44922</v>
      </c>
    </row>
    <row r="214" spans="1:8" x14ac:dyDescent="0.25">
      <c r="A214" t="s">
        <v>553</v>
      </c>
      <c r="B214">
        <v>829000940</v>
      </c>
      <c r="C214" s="207">
        <v>44926</v>
      </c>
      <c r="D214">
        <v>2</v>
      </c>
      <c r="E214">
        <v>0</v>
      </c>
      <c r="F214">
        <v>238900</v>
      </c>
      <c r="G214" s="211">
        <v>936467</v>
      </c>
      <c r="H214" s="207">
        <v>44922</v>
      </c>
    </row>
    <row r="215" spans="1:8" x14ac:dyDescent="0.25">
      <c r="A215" t="s">
        <v>553</v>
      </c>
      <c r="B215">
        <v>900241765</v>
      </c>
      <c r="C215" s="207">
        <v>44926</v>
      </c>
      <c r="D215">
        <v>2</v>
      </c>
      <c r="E215">
        <v>0</v>
      </c>
      <c r="F215">
        <v>37757440</v>
      </c>
      <c r="G215" s="211">
        <v>0</v>
      </c>
      <c r="H215" s="207">
        <v>44926</v>
      </c>
    </row>
    <row r="216" spans="1:8" x14ac:dyDescent="0.25">
      <c r="A216" t="s">
        <v>553</v>
      </c>
      <c r="B216">
        <v>890801201</v>
      </c>
      <c r="C216" s="207">
        <v>44926</v>
      </c>
      <c r="D216">
        <v>2</v>
      </c>
      <c r="E216">
        <v>0</v>
      </c>
      <c r="F216">
        <v>527259</v>
      </c>
      <c r="G216" s="211">
        <v>0</v>
      </c>
      <c r="H216" s="207">
        <v>44926</v>
      </c>
    </row>
    <row r="217" spans="1:8" x14ac:dyDescent="0.25">
      <c r="A217" t="s">
        <v>553</v>
      </c>
      <c r="B217">
        <v>830063394</v>
      </c>
      <c r="C217" s="207">
        <v>44926</v>
      </c>
      <c r="D217">
        <v>2</v>
      </c>
      <c r="E217">
        <v>0</v>
      </c>
      <c r="F217">
        <v>14660800</v>
      </c>
      <c r="G217" s="211">
        <v>0</v>
      </c>
      <c r="H217" s="207">
        <v>44926</v>
      </c>
    </row>
    <row r="218" spans="1:8" x14ac:dyDescent="0.25">
      <c r="A218" t="s">
        <v>553</v>
      </c>
      <c r="B218">
        <v>900345765</v>
      </c>
      <c r="C218" s="207">
        <v>44926</v>
      </c>
      <c r="D218">
        <v>2</v>
      </c>
      <c r="E218">
        <v>0</v>
      </c>
      <c r="F218">
        <v>11826006</v>
      </c>
      <c r="G218" s="211">
        <v>643763717</v>
      </c>
      <c r="H218" s="207">
        <v>44923</v>
      </c>
    </row>
    <row r="219" spans="1:8" x14ac:dyDescent="0.25">
      <c r="A219" t="s">
        <v>553</v>
      </c>
      <c r="B219">
        <v>800179966</v>
      </c>
      <c r="C219" s="207">
        <v>44926</v>
      </c>
      <c r="D219">
        <v>2</v>
      </c>
      <c r="E219">
        <v>0</v>
      </c>
      <c r="F219">
        <v>11345527</v>
      </c>
      <c r="G219" s="211">
        <v>109953680</v>
      </c>
      <c r="H219" s="207">
        <v>44922</v>
      </c>
    </row>
    <row r="220" spans="1:8" x14ac:dyDescent="0.25">
      <c r="A220" t="s">
        <v>553</v>
      </c>
      <c r="B220">
        <v>830514708</v>
      </c>
      <c r="C220" s="207">
        <v>44926</v>
      </c>
      <c r="D220">
        <v>2</v>
      </c>
      <c r="E220">
        <v>0</v>
      </c>
      <c r="F220">
        <v>322915</v>
      </c>
      <c r="G220" s="211">
        <v>53815</v>
      </c>
      <c r="H220" s="207">
        <v>44917</v>
      </c>
    </row>
    <row r="221" spans="1:8" x14ac:dyDescent="0.25">
      <c r="A221" t="s">
        <v>553</v>
      </c>
      <c r="B221">
        <v>830141132</v>
      </c>
      <c r="C221" s="207">
        <v>44926</v>
      </c>
      <c r="D221">
        <v>2</v>
      </c>
      <c r="E221">
        <v>0</v>
      </c>
      <c r="F221">
        <v>41231775</v>
      </c>
      <c r="G221" s="211">
        <v>108619250</v>
      </c>
      <c r="H221" s="207">
        <v>44917</v>
      </c>
    </row>
    <row r="222" spans="1:8" x14ac:dyDescent="0.25">
      <c r="A222" t="s">
        <v>553</v>
      </c>
      <c r="B222">
        <v>812004935</v>
      </c>
      <c r="C222" s="207">
        <v>44926</v>
      </c>
      <c r="D222">
        <v>2</v>
      </c>
      <c r="E222">
        <v>0</v>
      </c>
      <c r="F222">
        <v>77439</v>
      </c>
      <c r="G222" s="211">
        <v>14619479</v>
      </c>
      <c r="H222" s="207">
        <v>44921</v>
      </c>
    </row>
    <row r="223" spans="1:8" x14ac:dyDescent="0.25">
      <c r="A223" t="s">
        <v>553</v>
      </c>
      <c r="B223">
        <v>800185449</v>
      </c>
      <c r="C223" s="207">
        <v>44926</v>
      </c>
      <c r="D223">
        <v>2</v>
      </c>
      <c r="E223">
        <v>0</v>
      </c>
      <c r="F223">
        <v>433616110</v>
      </c>
      <c r="G223" s="211">
        <v>288957782</v>
      </c>
      <c r="H223" s="207">
        <v>44923</v>
      </c>
    </row>
    <row r="224" spans="1:8" x14ac:dyDescent="0.25">
      <c r="A224" t="s">
        <v>553</v>
      </c>
      <c r="B224">
        <v>805027287</v>
      </c>
      <c r="C224" s="207">
        <v>44926</v>
      </c>
      <c r="D224">
        <v>2</v>
      </c>
      <c r="E224">
        <v>0</v>
      </c>
      <c r="F224">
        <v>3474400</v>
      </c>
      <c r="G224" s="211">
        <v>0</v>
      </c>
      <c r="H224" s="207">
        <v>44926</v>
      </c>
    </row>
    <row r="225" spans="1:8" x14ac:dyDescent="0.25">
      <c r="A225" t="s">
        <v>553</v>
      </c>
      <c r="B225">
        <v>900162688</v>
      </c>
      <c r="C225" s="207">
        <v>44926</v>
      </c>
      <c r="D225">
        <v>2</v>
      </c>
      <c r="E225">
        <v>0</v>
      </c>
      <c r="F225">
        <v>33759040</v>
      </c>
      <c r="G225" s="211">
        <v>97914</v>
      </c>
      <c r="H225" s="207">
        <v>44922</v>
      </c>
    </row>
    <row r="226" spans="1:8" x14ac:dyDescent="0.25">
      <c r="A226" t="s">
        <v>553</v>
      </c>
      <c r="B226">
        <v>890801099</v>
      </c>
      <c r="C226" s="207">
        <v>44926</v>
      </c>
      <c r="D226">
        <v>2</v>
      </c>
      <c r="E226">
        <v>0</v>
      </c>
      <c r="F226">
        <v>445694</v>
      </c>
      <c r="G226" s="211">
        <v>18461490</v>
      </c>
      <c r="H226" s="207">
        <v>44922</v>
      </c>
    </row>
    <row r="227" spans="1:8" x14ac:dyDescent="0.25">
      <c r="A227" t="s">
        <v>553</v>
      </c>
      <c r="B227">
        <v>890706833</v>
      </c>
      <c r="C227" s="207">
        <v>44926</v>
      </c>
      <c r="D227">
        <v>2</v>
      </c>
      <c r="E227">
        <v>0</v>
      </c>
      <c r="F227">
        <v>27763473</v>
      </c>
      <c r="G227" s="211">
        <v>35529158</v>
      </c>
      <c r="H227" s="207">
        <v>44921</v>
      </c>
    </row>
    <row r="228" spans="1:8" x14ac:dyDescent="0.25">
      <c r="A228" t="s">
        <v>553</v>
      </c>
      <c r="B228">
        <v>802016357</v>
      </c>
      <c r="C228" s="207">
        <v>44926</v>
      </c>
      <c r="D228">
        <v>2</v>
      </c>
      <c r="E228">
        <v>0</v>
      </c>
      <c r="F228">
        <v>630454</v>
      </c>
      <c r="G228" s="211">
        <v>0</v>
      </c>
      <c r="H228" s="207">
        <v>44926</v>
      </c>
    </row>
    <row r="229" spans="1:8" x14ac:dyDescent="0.25">
      <c r="A229" t="s">
        <v>553</v>
      </c>
      <c r="B229">
        <v>804015920</v>
      </c>
      <c r="C229" s="207">
        <v>44926</v>
      </c>
      <c r="D229">
        <v>2</v>
      </c>
      <c r="E229">
        <v>0</v>
      </c>
      <c r="F229">
        <v>105515</v>
      </c>
      <c r="G229" s="211">
        <v>169713</v>
      </c>
      <c r="H229" s="207">
        <v>44922</v>
      </c>
    </row>
    <row r="230" spans="1:8" x14ac:dyDescent="0.25">
      <c r="A230" t="s">
        <v>553</v>
      </c>
      <c r="B230">
        <v>890102768</v>
      </c>
      <c r="C230" s="207">
        <v>44926</v>
      </c>
      <c r="D230">
        <v>2</v>
      </c>
      <c r="E230">
        <v>0</v>
      </c>
      <c r="F230">
        <v>3066582229</v>
      </c>
      <c r="G230" s="211">
        <v>1038570355</v>
      </c>
      <c r="H230" s="207">
        <v>44923</v>
      </c>
    </row>
    <row r="231" spans="1:8" x14ac:dyDescent="0.25">
      <c r="A231" t="s">
        <v>553</v>
      </c>
      <c r="B231">
        <v>900718172</v>
      </c>
      <c r="C231" s="207">
        <v>44926</v>
      </c>
      <c r="D231">
        <v>2</v>
      </c>
      <c r="E231">
        <v>0</v>
      </c>
      <c r="F231">
        <v>360542303</v>
      </c>
      <c r="G231" s="211">
        <v>440206640</v>
      </c>
      <c r="H231" s="207">
        <v>44922</v>
      </c>
    </row>
    <row r="232" spans="1:8" x14ac:dyDescent="0.25">
      <c r="A232" t="s">
        <v>553</v>
      </c>
      <c r="B232">
        <v>890205361</v>
      </c>
      <c r="C232" s="207">
        <v>44926</v>
      </c>
      <c r="D232">
        <v>2</v>
      </c>
      <c r="E232">
        <v>0</v>
      </c>
      <c r="F232">
        <v>882527919</v>
      </c>
      <c r="G232" s="211">
        <v>818974953</v>
      </c>
      <c r="H232" s="207">
        <v>44922</v>
      </c>
    </row>
    <row r="233" spans="1:8" x14ac:dyDescent="0.25">
      <c r="A233" t="s">
        <v>553</v>
      </c>
      <c r="B233">
        <v>890212568</v>
      </c>
      <c r="C233" s="207">
        <v>44926</v>
      </c>
      <c r="D233">
        <v>2</v>
      </c>
      <c r="E233">
        <v>0</v>
      </c>
      <c r="F233">
        <v>2455378492</v>
      </c>
      <c r="G233" s="211">
        <v>76166909</v>
      </c>
      <c r="H233" s="207">
        <v>44917</v>
      </c>
    </row>
    <row r="234" spans="1:8" x14ac:dyDescent="0.25">
      <c r="A234" t="s">
        <v>553</v>
      </c>
      <c r="B234">
        <v>800254132</v>
      </c>
      <c r="C234" s="207">
        <v>44926</v>
      </c>
      <c r="D234">
        <v>2</v>
      </c>
      <c r="E234">
        <v>0</v>
      </c>
      <c r="F234">
        <v>349056851</v>
      </c>
      <c r="G234" s="211">
        <v>95131568</v>
      </c>
      <c r="H234" s="207">
        <v>44922</v>
      </c>
    </row>
    <row r="235" spans="1:8" x14ac:dyDescent="0.25">
      <c r="A235" t="s">
        <v>553</v>
      </c>
      <c r="B235">
        <v>891800570</v>
      </c>
      <c r="C235" s="207">
        <v>44926</v>
      </c>
      <c r="D235">
        <v>2</v>
      </c>
      <c r="E235">
        <v>0</v>
      </c>
      <c r="F235">
        <v>34704917</v>
      </c>
      <c r="G235" s="211">
        <v>601187372</v>
      </c>
      <c r="H235" s="207">
        <v>44922</v>
      </c>
    </row>
    <row r="236" spans="1:8" x14ac:dyDescent="0.25">
      <c r="A236" t="s">
        <v>553</v>
      </c>
      <c r="B236">
        <v>800037021</v>
      </c>
      <c r="C236" s="207">
        <v>44926</v>
      </c>
      <c r="D236">
        <v>2</v>
      </c>
      <c r="E236">
        <v>0</v>
      </c>
      <c r="F236">
        <v>13866983</v>
      </c>
      <c r="G236" s="211">
        <v>5952187</v>
      </c>
      <c r="H236" s="207">
        <v>44922</v>
      </c>
    </row>
    <row r="237" spans="1:8" x14ac:dyDescent="0.25">
      <c r="A237" t="s">
        <v>553</v>
      </c>
      <c r="B237">
        <v>900979320</v>
      </c>
      <c r="C237" s="207">
        <v>44926</v>
      </c>
      <c r="D237">
        <v>2</v>
      </c>
      <c r="E237">
        <v>0</v>
      </c>
      <c r="F237">
        <v>83888477</v>
      </c>
      <c r="G237" s="211">
        <v>538885032</v>
      </c>
      <c r="H237" s="207">
        <v>44922</v>
      </c>
    </row>
    <row r="238" spans="1:8" x14ac:dyDescent="0.25">
      <c r="A238" t="s">
        <v>553</v>
      </c>
      <c r="B238">
        <v>900004059</v>
      </c>
      <c r="C238" s="207">
        <v>44926</v>
      </c>
      <c r="D238">
        <v>2</v>
      </c>
      <c r="E238">
        <v>0</v>
      </c>
      <c r="F238">
        <v>5968501</v>
      </c>
      <c r="G238" s="211">
        <v>5984455</v>
      </c>
      <c r="H238" s="207">
        <v>44922</v>
      </c>
    </row>
    <row r="239" spans="1:8" x14ac:dyDescent="0.25">
      <c r="A239" t="s">
        <v>553</v>
      </c>
      <c r="B239">
        <v>826000261</v>
      </c>
      <c r="C239" s="207">
        <v>44926</v>
      </c>
      <c r="D239">
        <v>2</v>
      </c>
      <c r="E239">
        <v>0</v>
      </c>
      <c r="F239">
        <v>46400343</v>
      </c>
      <c r="G239" s="211">
        <v>2539658</v>
      </c>
      <c r="H239" s="207">
        <v>44922</v>
      </c>
    </row>
    <row r="240" spans="1:8" x14ac:dyDescent="0.25">
      <c r="A240" t="s">
        <v>553</v>
      </c>
      <c r="B240">
        <v>900848340</v>
      </c>
      <c r="C240" s="207">
        <v>44926</v>
      </c>
      <c r="D240">
        <v>2</v>
      </c>
      <c r="E240">
        <v>0</v>
      </c>
      <c r="F240">
        <v>938685</v>
      </c>
      <c r="G240" s="211">
        <v>46517610</v>
      </c>
      <c r="H240" s="207">
        <v>44922</v>
      </c>
    </row>
    <row r="241" spans="1:8" x14ac:dyDescent="0.25">
      <c r="A241" t="s">
        <v>553</v>
      </c>
      <c r="B241">
        <v>832008321</v>
      </c>
      <c r="C241" s="207">
        <v>44926</v>
      </c>
      <c r="D241">
        <v>2</v>
      </c>
      <c r="E241">
        <v>0</v>
      </c>
      <c r="F241">
        <v>80832</v>
      </c>
      <c r="G241" s="211">
        <v>9669106</v>
      </c>
      <c r="H241" s="207">
        <v>44922</v>
      </c>
    </row>
    <row r="242" spans="1:8" x14ac:dyDescent="0.25">
      <c r="A242" t="s">
        <v>553</v>
      </c>
      <c r="B242">
        <v>900454994</v>
      </c>
      <c r="C242" s="207">
        <v>44926</v>
      </c>
      <c r="D242">
        <v>2</v>
      </c>
      <c r="E242">
        <v>0</v>
      </c>
      <c r="F242">
        <v>10497564</v>
      </c>
      <c r="G242" s="211">
        <v>59627875</v>
      </c>
      <c r="H242" s="207">
        <v>44922</v>
      </c>
    </row>
    <row r="243" spans="1:8" x14ac:dyDescent="0.25">
      <c r="A243" t="s">
        <v>553</v>
      </c>
      <c r="B243">
        <v>900211477</v>
      </c>
      <c r="C243" s="207">
        <v>44926</v>
      </c>
      <c r="D243">
        <v>2</v>
      </c>
      <c r="E243">
        <v>0</v>
      </c>
      <c r="F243">
        <v>199423</v>
      </c>
      <c r="G243" s="211">
        <v>0</v>
      </c>
      <c r="H243" s="207">
        <v>44926</v>
      </c>
    </row>
    <row r="244" spans="1:8" x14ac:dyDescent="0.25">
      <c r="A244" t="s">
        <v>553</v>
      </c>
      <c r="B244">
        <v>891501676</v>
      </c>
      <c r="C244" s="207">
        <v>44926</v>
      </c>
      <c r="D244">
        <v>2</v>
      </c>
      <c r="E244">
        <v>0</v>
      </c>
      <c r="F244">
        <v>3147196</v>
      </c>
      <c r="G244" s="211">
        <v>1847676</v>
      </c>
      <c r="H244" s="207">
        <v>44917</v>
      </c>
    </row>
    <row r="245" spans="1:8" x14ac:dyDescent="0.25">
      <c r="A245" t="s">
        <v>553</v>
      </c>
      <c r="B245">
        <v>900109866</v>
      </c>
      <c r="C245" s="207">
        <v>44926</v>
      </c>
      <c r="D245">
        <v>2</v>
      </c>
      <c r="E245">
        <v>0</v>
      </c>
      <c r="F245">
        <v>193040</v>
      </c>
      <c r="G245" s="211">
        <v>95595321</v>
      </c>
      <c r="H245" s="207">
        <v>44922</v>
      </c>
    </row>
    <row r="246" spans="1:8" x14ac:dyDescent="0.25">
      <c r="A246" t="s">
        <v>553</v>
      </c>
      <c r="B246">
        <v>900823956</v>
      </c>
      <c r="C246" s="207">
        <v>44926</v>
      </c>
      <c r="D246">
        <v>2</v>
      </c>
      <c r="E246">
        <v>0</v>
      </c>
      <c r="F246">
        <v>199771</v>
      </c>
      <c r="G246" s="211">
        <v>0</v>
      </c>
      <c r="H246" s="207">
        <v>44926</v>
      </c>
    </row>
    <row r="247" spans="1:8" x14ac:dyDescent="0.25">
      <c r="A247" t="s">
        <v>553</v>
      </c>
      <c r="B247">
        <v>900371613</v>
      </c>
      <c r="C247" s="207">
        <v>44926</v>
      </c>
      <c r="D247">
        <v>2</v>
      </c>
      <c r="E247">
        <v>0</v>
      </c>
      <c r="F247">
        <v>4708639</v>
      </c>
      <c r="G247" s="211">
        <v>30127</v>
      </c>
      <c r="H247" s="207">
        <v>44922</v>
      </c>
    </row>
    <row r="248" spans="1:8" x14ac:dyDescent="0.25">
      <c r="A248" t="s">
        <v>553</v>
      </c>
      <c r="B248">
        <v>828000386</v>
      </c>
      <c r="C248" s="207">
        <v>44926</v>
      </c>
      <c r="D248">
        <v>2</v>
      </c>
      <c r="E248">
        <v>0</v>
      </c>
      <c r="F248">
        <v>495952</v>
      </c>
      <c r="G248" s="211">
        <v>99639</v>
      </c>
      <c r="H248" s="207">
        <v>44922</v>
      </c>
    </row>
    <row r="249" spans="1:8" x14ac:dyDescent="0.25">
      <c r="A249" t="s">
        <v>553</v>
      </c>
      <c r="B249">
        <v>890307200</v>
      </c>
      <c r="C249" s="207">
        <v>44926</v>
      </c>
      <c r="D249">
        <v>2</v>
      </c>
      <c r="E249">
        <v>0</v>
      </c>
      <c r="F249">
        <v>59829791</v>
      </c>
      <c r="G249" s="211">
        <v>1792052</v>
      </c>
      <c r="H249" s="207">
        <v>44922</v>
      </c>
    </row>
    <row r="250" spans="1:8" x14ac:dyDescent="0.25">
      <c r="A250" t="s">
        <v>553</v>
      </c>
      <c r="B250">
        <v>900171211</v>
      </c>
      <c r="C250" s="207">
        <v>44926</v>
      </c>
      <c r="D250">
        <v>2</v>
      </c>
      <c r="E250">
        <v>0</v>
      </c>
      <c r="F250">
        <v>535904279</v>
      </c>
      <c r="G250" s="211">
        <v>35765742</v>
      </c>
      <c r="H250" s="207">
        <v>44922</v>
      </c>
    </row>
    <row r="251" spans="1:8" x14ac:dyDescent="0.25">
      <c r="A251" t="s">
        <v>553</v>
      </c>
      <c r="B251">
        <v>891800395</v>
      </c>
      <c r="C251" s="207">
        <v>44926</v>
      </c>
      <c r="D251">
        <v>2</v>
      </c>
      <c r="E251">
        <v>0</v>
      </c>
      <c r="F251">
        <v>25770249</v>
      </c>
      <c r="G251" s="211">
        <v>0</v>
      </c>
      <c r="H251" s="207">
        <v>44926</v>
      </c>
    </row>
    <row r="252" spans="1:8" x14ac:dyDescent="0.25">
      <c r="A252" t="s">
        <v>553</v>
      </c>
      <c r="B252">
        <v>900013381</v>
      </c>
      <c r="C252" s="207">
        <v>44926</v>
      </c>
      <c r="D252">
        <v>2</v>
      </c>
      <c r="E252">
        <v>0</v>
      </c>
      <c r="F252">
        <v>97900</v>
      </c>
      <c r="G252" s="211">
        <v>367983142</v>
      </c>
      <c r="H252" s="207">
        <v>44918</v>
      </c>
    </row>
    <row r="253" spans="1:8" x14ac:dyDescent="0.25">
      <c r="A253" t="s">
        <v>553</v>
      </c>
      <c r="B253">
        <v>891856507</v>
      </c>
      <c r="C253" s="207">
        <v>44926</v>
      </c>
      <c r="D253">
        <v>2</v>
      </c>
      <c r="E253">
        <v>0</v>
      </c>
      <c r="F253">
        <v>43239495</v>
      </c>
      <c r="G253" s="211">
        <v>243927596</v>
      </c>
      <c r="H253" s="207">
        <v>44925</v>
      </c>
    </row>
    <row r="254" spans="1:8" x14ac:dyDescent="0.25">
      <c r="A254" t="s">
        <v>553</v>
      </c>
      <c r="B254">
        <v>892300708</v>
      </c>
      <c r="C254" s="207">
        <v>44926</v>
      </c>
      <c r="D254">
        <v>2</v>
      </c>
      <c r="E254">
        <v>0</v>
      </c>
      <c r="F254">
        <v>12728118</v>
      </c>
      <c r="G254" s="211">
        <v>77962334</v>
      </c>
      <c r="H254" s="207">
        <v>44922</v>
      </c>
    </row>
    <row r="255" spans="1:8" x14ac:dyDescent="0.25">
      <c r="A255" t="s">
        <v>553</v>
      </c>
      <c r="B255">
        <v>800174851</v>
      </c>
      <c r="C255" s="207">
        <v>44926</v>
      </c>
      <c r="D255">
        <v>2</v>
      </c>
      <c r="E255">
        <v>0</v>
      </c>
      <c r="F255">
        <v>107834276</v>
      </c>
      <c r="G255" s="211">
        <v>159152130</v>
      </c>
      <c r="H255" s="207">
        <v>44922</v>
      </c>
    </row>
    <row r="256" spans="1:8" x14ac:dyDescent="0.25">
      <c r="A256" t="s">
        <v>553</v>
      </c>
      <c r="B256">
        <v>890701033</v>
      </c>
      <c r="C256" s="207">
        <v>44926</v>
      </c>
      <c r="D256">
        <v>2</v>
      </c>
      <c r="E256">
        <v>0</v>
      </c>
      <c r="F256">
        <v>10182835</v>
      </c>
      <c r="G256" s="211">
        <v>1375595</v>
      </c>
      <c r="H256" s="207">
        <v>44923</v>
      </c>
    </row>
    <row r="257" spans="1:8" x14ac:dyDescent="0.25">
      <c r="A257" t="s">
        <v>553</v>
      </c>
      <c r="B257">
        <v>899999123</v>
      </c>
      <c r="C257" s="207">
        <v>44926</v>
      </c>
      <c r="D257">
        <v>2</v>
      </c>
      <c r="E257">
        <v>0</v>
      </c>
      <c r="F257">
        <v>2958760763</v>
      </c>
      <c r="G257" s="211">
        <v>3872877663</v>
      </c>
      <c r="H257" s="207">
        <v>44922</v>
      </c>
    </row>
    <row r="258" spans="1:8" x14ac:dyDescent="0.25">
      <c r="A258" t="s">
        <v>553</v>
      </c>
      <c r="B258">
        <v>900807287</v>
      </c>
      <c r="C258" s="207">
        <v>44926</v>
      </c>
      <c r="D258">
        <v>2</v>
      </c>
      <c r="E258">
        <v>0</v>
      </c>
      <c r="F258">
        <v>546131</v>
      </c>
      <c r="G258" s="211">
        <v>11600</v>
      </c>
      <c r="H258" s="207">
        <v>44923</v>
      </c>
    </row>
    <row r="259" spans="1:8" x14ac:dyDescent="0.25">
      <c r="A259" t="s">
        <v>553</v>
      </c>
      <c r="B259">
        <v>901326019</v>
      </c>
      <c r="C259" s="207">
        <v>44926</v>
      </c>
      <c r="D259">
        <v>2</v>
      </c>
      <c r="E259">
        <v>0</v>
      </c>
      <c r="F259">
        <v>203207</v>
      </c>
      <c r="G259" s="211">
        <v>10110088</v>
      </c>
      <c r="H259" s="207">
        <v>44922</v>
      </c>
    </row>
    <row r="260" spans="1:8" x14ac:dyDescent="0.25">
      <c r="A260" t="s">
        <v>553</v>
      </c>
      <c r="B260">
        <v>800210375</v>
      </c>
      <c r="C260" s="207">
        <v>44926</v>
      </c>
      <c r="D260">
        <v>2</v>
      </c>
      <c r="E260">
        <v>0</v>
      </c>
      <c r="F260">
        <v>15018525</v>
      </c>
      <c r="G260" s="211">
        <v>158893</v>
      </c>
      <c r="H260" s="207">
        <v>44922</v>
      </c>
    </row>
    <row r="261" spans="1:8" x14ac:dyDescent="0.25">
      <c r="A261" t="s">
        <v>553</v>
      </c>
      <c r="B261">
        <v>900152983</v>
      </c>
      <c r="C261" s="207">
        <v>44926</v>
      </c>
      <c r="D261">
        <v>2</v>
      </c>
      <c r="E261">
        <v>0</v>
      </c>
      <c r="F261">
        <v>1359338</v>
      </c>
      <c r="G261" s="211">
        <v>0</v>
      </c>
      <c r="H261" s="207">
        <v>44926</v>
      </c>
    </row>
    <row r="262" spans="1:8" x14ac:dyDescent="0.25">
      <c r="A262" t="s">
        <v>553</v>
      </c>
      <c r="B262">
        <v>805023423</v>
      </c>
      <c r="C262" s="207">
        <v>44926</v>
      </c>
      <c r="D262">
        <v>2</v>
      </c>
      <c r="E262">
        <v>0</v>
      </c>
      <c r="F262">
        <v>18249556</v>
      </c>
      <c r="G262" s="211">
        <v>7522428</v>
      </c>
      <c r="H262" s="207">
        <v>44922</v>
      </c>
    </row>
    <row r="263" spans="1:8" x14ac:dyDescent="0.25">
      <c r="A263" t="s">
        <v>553</v>
      </c>
      <c r="B263">
        <v>860015905</v>
      </c>
      <c r="C263" s="207">
        <v>44926</v>
      </c>
      <c r="D263">
        <v>2</v>
      </c>
      <c r="E263">
        <v>0</v>
      </c>
      <c r="F263">
        <v>73298667</v>
      </c>
      <c r="G263" s="211">
        <v>53148279</v>
      </c>
      <c r="H263" s="207">
        <v>44922</v>
      </c>
    </row>
    <row r="264" spans="1:8" x14ac:dyDescent="0.25">
      <c r="A264" t="s">
        <v>553</v>
      </c>
      <c r="B264">
        <v>900075669</v>
      </c>
      <c r="C264" s="207">
        <v>44926</v>
      </c>
      <c r="D264">
        <v>2</v>
      </c>
      <c r="E264">
        <v>0</v>
      </c>
      <c r="F264">
        <v>7868724</v>
      </c>
      <c r="G264" s="211">
        <v>130135156</v>
      </c>
      <c r="H264" s="207">
        <v>44922</v>
      </c>
    </row>
    <row r="265" spans="1:8" x14ac:dyDescent="0.25">
      <c r="A265" t="s">
        <v>553</v>
      </c>
      <c r="B265">
        <v>800162035</v>
      </c>
      <c r="C265" s="207">
        <v>44926</v>
      </c>
      <c r="D265">
        <v>2</v>
      </c>
      <c r="E265">
        <v>0</v>
      </c>
      <c r="F265">
        <v>809881</v>
      </c>
      <c r="G265" s="211">
        <v>118543</v>
      </c>
      <c r="H265" s="207">
        <v>44921</v>
      </c>
    </row>
    <row r="266" spans="1:8" x14ac:dyDescent="0.25">
      <c r="A266" t="s">
        <v>553</v>
      </c>
      <c r="B266">
        <v>890306950</v>
      </c>
      <c r="C266" s="207">
        <v>44926</v>
      </c>
      <c r="D266">
        <v>2</v>
      </c>
      <c r="E266">
        <v>0</v>
      </c>
      <c r="F266">
        <v>1535616</v>
      </c>
      <c r="G266" s="211">
        <v>460908</v>
      </c>
      <c r="H266" s="207">
        <v>44922</v>
      </c>
    </row>
    <row r="267" spans="1:8" x14ac:dyDescent="0.25">
      <c r="A267" t="s">
        <v>553</v>
      </c>
      <c r="B267">
        <v>892000458</v>
      </c>
      <c r="C267" s="207">
        <v>44926</v>
      </c>
      <c r="D267">
        <v>2</v>
      </c>
      <c r="E267">
        <v>0</v>
      </c>
      <c r="F267">
        <v>1403820</v>
      </c>
      <c r="G267" s="211">
        <v>1095840</v>
      </c>
      <c r="H267" s="207">
        <v>44922</v>
      </c>
    </row>
    <row r="268" spans="1:8" x14ac:dyDescent="0.25">
      <c r="A268" t="s">
        <v>553</v>
      </c>
      <c r="B268">
        <v>900192459</v>
      </c>
      <c r="C268" s="207">
        <v>44926</v>
      </c>
      <c r="D268">
        <v>2</v>
      </c>
      <c r="E268">
        <v>0</v>
      </c>
      <c r="F268">
        <v>425308</v>
      </c>
      <c r="G268" s="211">
        <v>0</v>
      </c>
      <c r="H268" s="207">
        <v>44926</v>
      </c>
    </row>
    <row r="269" spans="1:8" x14ac:dyDescent="0.25">
      <c r="A269" t="s">
        <v>553</v>
      </c>
      <c r="B269">
        <v>811016192</v>
      </c>
      <c r="C269" s="207">
        <v>44926</v>
      </c>
      <c r="D269">
        <v>2</v>
      </c>
      <c r="E269">
        <v>0</v>
      </c>
      <c r="F269">
        <v>309129</v>
      </c>
      <c r="G269" s="211">
        <v>2448443</v>
      </c>
      <c r="H269" s="207">
        <v>44922</v>
      </c>
    </row>
    <row r="270" spans="1:8" x14ac:dyDescent="0.25">
      <c r="A270" t="s">
        <v>553</v>
      </c>
      <c r="B270">
        <v>806013944</v>
      </c>
      <c r="C270" s="207">
        <v>44926</v>
      </c>
      <c r="D270">
        <v>2</v>
      </c>
      <c r="E270">
        <v>0</v>
      </c>
      <c r="F270">
        <v>142902</v>
      </c>
      <c r="G270" s="211">
        <v>7113</v>
      </c>
      <c r="H270" s="207">
        <v>44922</v>
      </c>
    </row>
    <row r="271" spans="1:8" x14ac:dyDescent="0.25">
      <c r="A271" t="s">
        <v>553</v>
      </c>
      <c r="B271">
        <v>891800023</v>
      </c>
      <c r="C271" s="207">
        <v>44926</v>
      </c>
      <c r="D271">
        <v>2</v>
      </c>
      <c r="E271">
        <v>0</v>
      </c>
      <c r="F271">
        <v>49000</v>
      </c>
      <c r="G271" s="211">
        <v>174879</v>
      </c>
      <c r="H271" s="207">
        <v>44922</v>
      </c>
    </row>
    <row r="272" spans="1:8" x14ac:dyDescent="0.25">
      <c r="A272" t="s">
        <v>553</v>
      </c>
      <c r="B272">
        <v>900783939</v>
      </c>
      <c r="C272" s="207">
        <v>44926</v>
      </c>
      <c r="D272">
        <v>2</v>
      </c>
      <c r="E272">
        <v>0</v>
      </c>
      <c r="F272">
        <v>243435191</v>
      </c>
      <c r="G272" s="211">
        <v>705318982</v>
      </c>
      <c r="H272" s="207">
        <v>44917</v>
      </c>
    </row>
    <row r="273" spans="1:8" x14ac:dyDescent="0.25">
      <c r="A273" t="s">
        <v>553</v>
      </c>
      <c r="B273">
        <v>900504265</v>
      </c>
      <c r="C273" s="207">
        <v>44926</v>
      </c>
      <c r="D273">
        <v>2</v>
      </c>
      <c r="E273">
        <v>0</v>
      </c>
      <c r="F273">
        <v>61481280</v>
      </c>
      <c r="G273" s="211">
        <v>54022</v>
      </c>
      <c r="H273" s="207">
        <v>44922</v>
      </c>
    </row>
    <row r="274" spans="1:8" x14ac:dyDescent="0.25">
      <c r="A274" t="s">
        <v>553</v>
      </c>
      <c r="B274">
        <v>890807591</v>
      </c>
      <c r="C274" s="207">
        <v>44926</v>
      </c>
      <c r="D274">
        <v>2</v>
      </c>
      <c r="E274">
        <v>0</v>
      </c>
      <c r="F274">
        <v>1547647</v>
      </c>
      <c r="G274" s="211">
        <v>0</v>
      </c>
      <c r="H274" s="207">
        <v>44926</v>
      </c>
    </row>
    <row r="275" spans="1:8" x14ac:dyDescent="0.25">
      <c r="A275" t="s">
        <v>553</v>
      </c>
      <c r="B275">
        <v>890911816</v>
      </c>
      <c r="C275" s="207">
        <v>44926</v>
      </c>
      <c r="D275">
        <v>2</v>
      </c>
      <c r="E275">
        <v>0</v>
      </c>
      <c r="F275">
        <v>222224</v>
      </c>
      <c r="G275" s="211">
        <v>0</v>
      </c>
      <c r="H275" s="207">
        <v>44926</v>
      </c>
    </row>
    <row r="276" spans="1:8" x14ac:dyDescent="0.25">
      <c r="A276" t="s">
        <v>553</v>
      </c>
      <c r="B276">
        <v>860013570</v>
      </c>
      <c r="C276" s="207">
        <v>44926</v>
      </c>
      <c r="D276">
        <v>2</v>
      </c>
      <c r="E276">
        <v>0</v>
      </c>
      <c r="F276">
        <v>24419327019</v>
      </c>
      <c r="G276" s="211">
        <v>369307590</v>
      </c>
      <c r="H276" s="207">
        <v>44925</v>
      </c>
    </row>
    <row r="277" spans="1:8" x14ac:dyDescent="0.25">
      <c r="A277" t="s">
        <v>553</v>
      </c>
      <c r="B277">
        <v>900958115</v>
      </c>
      <c r="C277" s="207">
        <v>44926</v>
      </c>
      <c r="D277">
        <v>2</v>
      </c>
      <c r="E277">
        <v>0</v>
      </c>
      <c r="F277">
        <v>30910180</v>
      </c>
      <c r="G277" s="211">
        <v>0</v>
      </c>
      <c r="H277" s="207">
        <v>44926</v>
      </c>
    </row>
    <row r="278" spans="1:8" x14ac:dyDescent="0.25">
      <c r="A278" t="s">
        <v>553</v>
      </c>
      <c r="B278">
        <v>890202066</v>
      </c>
      <c r="C278" s="207">
        <v>44926</v>
      </c>
      <c r="D278">
        <v>2</v>
      </c>
      <c r="E278">
        <v>0</v>
      </c>
      <c r="F278">
        <v>298269</v>
      </c>
      <c r="G278" s="211">
        <v>40306</v>
      </c>
      <c r="H278" s="207">
        <v>44922</v>
      </c>
    </row>
    <row r="279" spans="1:8" x14ac:dyDescent="0.25">
      <c r="A279" t="s">
        <v>553</v>
      </c>
      <c r="B279">
        <v>860070301</v>
      </c>
      <c r="C279" s="207">
        <v>44926</v>
      </c>
      <c r="D279">
        <v>2</v>
      </c>
      <c r="E279">
        <v>0</v>
      </c>
      <c r="F279">
        <v>4855578</v>
      </c>
      <c r="G279" s="211">
        <v>390956</v>
      </c>
      <c r="H279" s="207">
        <v>44922</v>
      </c>
    </row>
    <row r="280" spans="1:8" x14ac:dyDescent="0.25">
      <c r="A280" t="s">
        <v>553</v>
      </c>
      <c r="B280">
        <v>900091143</v>
      </c>
      <c r="C280" s="207">
        <v>44926</v>
      </c>
      <c r="D280">
        <v>2</v>
      </c>
      <c r="E280">
        <v>0</v>
      </c>
      <c r="F280">
        <v>8470353</v>
      </c>
      <c r="G280" s="211">
        <v>267510</v>
      </c>
      <c r="H280" s="207">
        <v>44922</v>
      </c>
    </row>
    <row r="281" spans="1:8" x14ac:dyDescent="0.25">
      <c r="A281" t="s">
        <v>553</v>
      </c>
      <c r="B281">
        <v>890601210</v>
      </c>
      <c r="C281" s="207">
        <v>44926</v>
      </c>
      <c r="D281">
        <v>2</v>
      </c>
      <c r="E281">
        <v>0</v>
      </c>
      <c r="F281">
        <v>3006532</v>
      </c>
      <c r="G281" s="211">
        <v>7267456</v>
      </c>
      <c r="H281" s="207">
        <v>44922</v>
      </c>
    </row>
    <row r="282" spans="1:8" x14ac:dyDescent="0.25">
      <c r="A282" t="s">
        <v>553</v>
      </c>
      <c r="B282">
        <v>800112725</v>
      </c>
      <c r="C282" s="207">
        <v>44926</v>
      </c>
      <c r="D282">
        <v>2</v>
      </c>
      <c r="E282">
        <v>0</v>
      </c>
      <c r="F282">
        <v>63989197</v>
      </c>
      <c r="G282" s="211">
        <v>2654391</v>
      </c>
      <c r="H282" s="207">
        <v>44922</v>
      </c>
    </row>
    <row r="283" spans="1:8" x14ac:dyDescent="0.25">
      <c r="A283" t="s">
        <v>553</v>
      </c>
      <c r="B283">
        <v>860024030</v>
      </c>
      <c r="C283" s="207">
        <v>44926</v>
      </c>
      <c r="D283">
        <v>2</v>
      </c>
      <c r="E283">
        <v>0</v>
      </c>
      <c r="F283">
        <v>478432</v>
      </c>
      <c r="G283" s="211">
        <v>272651</v>
      </c>
      <c r="H283" s="207">
        <v>44922</v>
      </c>
    </row>
    <row r="284" spans="1:8" x14ac:dyDescent="0.25">
      <c r="A284" t="s">
        <v>553</v>
      </c>
      <c r="B284">
        <v>846001669</v>
      </c>
      <c r="C284" s="207">
        <v>44926</v>
      </c>
      <c r="D284">
        <v>2</v>
      </c>
      <c r="E284">
        <v>0</v>
      </c>
      <c r="F284">
        <v>218646</v>
      </c>
      <c r="G284" s="211">
        <v>111592</v>
      </c>
      <c r="H284" s="207">
        <v>44922</v>
      </c>
    </row>
    <row r="285" spans="1:8" x14ac:dyDescent="0.25">
      <c r="A285" t="s">
        <v>553</v>
      </c>
      <c r="B285">
        <v>800038024</v>
      </c>
      <c r="C285" s="207">
        <v>44926</v>
      </c>
      <c r="D285">
        <v>2</v>
      </c>
      <c r="E285">
        <v>0</v>
      </c>
      <c r="F285">
        <v>1832432</v>
      </c>
      <c r="G285" s="211">
        <v>27284100</v>
      </c>
      <c r="H285" s="207">
        <v>44926</v>
      </c>
    </row>
    <row r="286" spans="1:8" x14ac:dyDescent="0.25">
      <c r="A286" t="s">
        <v>553</v>
      </c>
      <c r="B286">
        <v>830095842</v>
      </c>
      <c r="C286" s="207">
        <v>44926</v>
      </c>
      <c r="D286">
        <v>2</v>
      </c>
      <c r="E286">
        <v>0</v>
      </c>
      <c r="F286">
        <v>54504600</v>
      </c>
      <c r="G286" s="211">
        <v>113281</v>
      </c>
      <c r="H286" s="207">
        <v>44922</v>
      </c>
    </row>
    <row r="287" spans="1:8" x14ac:dyDescent="0.25">
      <c r="A287" t="s">
        <v>553</v>
      </c>
      <c r="B287">
        <v>900261353</v>
      </c>
      <c r="C287" s="207">
        <v>44926</v>
      </c>
      <c r="D287">
        <v>2</v>
      </c>
      <c r="E287">
        <v>0</v>
      </c>
      <c r="F287">
        <v>297826</v>
      </c>
      <c r="G287" s="211">
        <v>0</v>
      </c>
      <c r="H287" s="207">
        <v>44926</v>
      </c>
    </row>
    <row r="288" spans="1:8" x14ac:dyDescent="0.25">
      <c r="A288" t="s">
        <v>553</v>
      </c>
      <c r="B288">
        <v>890399020</v>
      </c>
      <c r="C288" s="207">
        <v>44926</v>
      </c>
      <c r="D288">
        <v>2</v>
      </c>
      <c r="E288">
        <v>0</v>
      </c>
      <c r="F288">
        <v>1325802</v>
      </c>
      <c r="G288" s="211">
        <v>0</v>
      </c>
      <c r="H288" s="207">
        <v>44926</v>
      </c>
    </row>
    <row r="289" spans="1:8" x14ac:dyDescent="0.25">
      <c r="A289" t="s">
        <v>553</v>
      </c>
      <c r="B289">
        <v>804016365</v>
      </c>
      <c r="C289" s="207">
        <v>44926</v>
      </c>
      <c r="D289">
        <v>2</v>
      </c>
      <c r="E289">
        <v>0</v>
      </c>
      <c r="F289">
        <v>705200</v>
      </c>
      <c r="G289" s="211">
        <v>4387976</v>
      </c>
      <c r="H289" s="207">
        <v>44922</v>
      </c>
    </row>
    <row r="290" spans="1:8" x14ac:dyDescent="0.25">
      <c r="A290" t="s">
        <v>553</v>
      </c>
      <c r="B290">
        <v>830053755</v>
      </c>
      <c r="C290" s="207">
        <v>44926</v>
      </c>
      <c r="D290">
        <v>2</v>
      </c>
      <c r="E290">
        <v>0</v>
      </c>
      <c r="F290">
        <v>77173382</v>
      </c>
      <c r="G290" s="211">
        <v>32061767</v>
      </c>
      <c r="H290" s="207">
        <v>44922</v>
      </c>
    </row>
    <row r="291" spans="1:8" x14ac:dyDescent="0.25">
      <c r="A291" t="s">
        <v>553</v>
      </c>
      <c r="B291">
        <v>800099860</v>
      </c>
      <c r="C291" s="207">
        <v>44926</v>
      </c>
      <c r="D291">
        <v>2</v>
      </c>
      <c r="E291">
        <v>0</v>
      </c>
      <c r="F291">
        <v>95803513</v>
      </c>
      <c r="G291" s="211">
        <v>167549164</v>
      </c>
      <c r="H291" s="207">
        <v>44923</v>
      </c>
    </row>
    <row r="292" spans="1:8" x14ac:dyDescent="0.25">
      <c r="A292" t="s">
        <v>553</v>
      </c>
      <c r="B292">
        <v>891180117</v>
      </c>
      <c r="C292" s="207">
        <v>44926</v>
      </c>
      <c r="D292">
        <v>2</v>
      </c>
      <c r="E292">
        <v>0</v>
      </c>
      <c r="F292">
        <v>3056784</v>
      </c>
      <c r="G292" s="211">
        <v>13634293</v>
      </c>
      <c r="H292" s="207">
        <v>44922</v>
      </c>
    </row>
    <row r="293" spans="1:8" x14ac:dyDescent="0.25">
      <c r="A293" t="s">
        <v>553</v>
      </c>
      <c r="B293">
        <v>891180113</v>
      </c>
      <c r="C293" s="207">
        <v>44926</v>
      </c>
      <c r="D293">
        <v>2</v>
      </c>
      <c r="E293">
        <v>0</v>
      </c>
      <c r="F293">
        <v>5065961</v>
      </c>
      <c r="G293" s="211">
        <v>418217</v>
      </c>
      <c r="H293" s="207">
        <v>44922</v>
      </c>
    </row>
    <row r="294" spans="1:8" x14ac:dyDescent="0.25">
      <c r="A294" t="s">
        <v>553</v>
      </c>
      <c r="B294">
        <v>900006037</v>
      </c>
      <c r="C294" s="207">
        <v>44926</v>
      </c>
      <c r="D294">
        <v>2</v>
      </c>
      <c r="E294">
        <v>0</v>
      </c>
      <c r="F294">
        <v>42247243</v>
      </c>
      <c r="G294" s="211">
        <v>42797151</v>
      </c>
      <c r="H294" s="207">
        <v>44922</v>
      </c>
    </row>
    <row r="295" spans="1:8" x14ac:dyDescent="0.25">
      <c r="A295" t="s">
        <v>553</v>
      </c>
      <c r="B295">
        <v>800215758</v>
      </c>
      <c r="C295" s="207">
        <v>44926</v>
      </c>
      <c r="D295">
        <v>2</v>
      </c>
      <c r="E295">
        <v>0</v>
      </c>
      <c r="F295">
        <v>12568138</v>
      </c>
      <c r="G295" s="211">
        <v>12151443</v>
      </c>
      <c r="H295" s="207">
        <v>44922</v>
      </c>
    </row>
    <row r="296" spans="1:8" x14ac:dyDescent="0.25">
      <c r="A296" t="s">
        <v>553</v>
      </c>
      <c r="B296">
        <v>800152970</v>
      </c>
      <c r="C296" s="207">
        <v>44926</v>
      </c>
      <c r="D296">
        <v>2</v>
      </c>
      <c r="E296">
        <v>0</v>
      </c>
      <c r="F296">
        <v>498846</v>
      </c>
      <c r="G296" s="211">
        <v>1162888</v>
      </c>
      <c r="H296" s="207">
        <v>44922</v>
      </c>
    </row>
    <row r="297" spans="1:8" x14ac:dyDescent="0.25">
      <c r="A297" t="s">
        <v>553</v>
      </c>
      <c r="B297">
        <v>892000401</v>
      </c>
      <c r="C297" s="207">
        <v>44926</v>
      </c>
      <c r="D297">
        <v>2</v>
      </c>
      <c r="E297">
        <v>0</v>
      </c>
      <c r="F297">
        <v>23946723</v>
      </c>
      <c r="G297" s="211">
        <v>96044868</v>
      </c>
      <c r="H297" s="207">
        <v>44921</v>
      </c>
    </row>
    <row r="298" spans="1:8" x14ac:dyDescent="0.25">
      <c r="A298" t="s">
        <v>553</v>
      </c>
      <c r="B298">
        <v>820002654</v>
      </c>
      <c r="C298" s="207">
        <v>44926</v>
      </c>
      <c r="D298">
        <v>2</v>
      </c>
      <c r="E298">
        <v>0</v>
      </c>
      <c r="F298">
        <v>9934226</v>
      </c>
      <c r="G298" s="211">
        <v>59167552</v>
      </c>
      <c r="H298" s="207">
        <v>44922</v>
      </c>
    </row>
    <row r="299" spans="1:8" x14ac:dyDescent="0.25">
      <c r="A299" t="s">
        <v>553</v>
      </c>
      <c r="B299">
        <v>891855039</v>
      </c>
      <c r="C299" s="207">
        <v>44926</v>
      </c>
      <c r="D299">
        <v>2</v>
      </c>
      <c r="E299">
        <v>0</v>
      </c>
      <c r="F299">
        <v>22418225</v>
      </c>
      <c r="G299" s="211">
        <v>12973431</v>
      </c>
      <c r="H299" s="207">
        <v>44917</v>
      </c>
    </row>
    <row r="300" spans="1:8" x14ac:dyDescent="0.25">
      <c r="A300" t="s">
        <v>553</v>
      </c>
      <c r="B300">
        <v>900958564</v>
      </c>
      <c r="C300" s="207">
        <v>44926</v>
      </c>
      <c r="D300">
        <v>2</v>
      </c>
      <c r="E300">
        <v>0</v>
      </c>
      <c r="F300">
        <v>124504167</v>
      </c>
      <c r="G300" s="211">
        <v>368475855</v>
      </c>
      <c r="H300" s="207">
        <v>44923</v>
      </c>
    </row>
    <row r="301" spans="1:8" x14ac:dyDescent="0.25">
      <c r="A301" t="s">
        <v>553</v>
      </c>
      <c r="B301">
        <v>832010436</v>
      </c>
      <c r="C301" s="207">
        <v>44926</v>
      </c>
      <c r="D301">
        <v>2</v>
      </c>
      <c r="E301">
        <v>0</v>
      </c>
      <c r="F301">
        <v>349052286</v>
      </c>
      <c r="G301" s="211">
        <v>62792596</v>
      </c>
      <c r="H301" s="207">
        <v>44922</v>
      </c>
    </row>
    <row r="302" spans="1:8" x14ac:dyDescent="0.25">
      <c r="A302" t="s">
        <v>553</v>
      </c>
      <c r="B302">
        <v>900341526</v>
      </c>
      <c r="C302" s="207">
        <v>44926</v>
      </c>
      <c r="D302">
        <v>2</v>
      </c>
      <c r="E302">
        <v>0</v>
      </c>
      <c r="F302">
        <v>459928150</v>
      </c>
      <c r="G302" s="211">
        <v>66310272</v>
      </c>
      <c r="H302" s="207">
        <v>44922</v>
      </c>
    </row>
    <row r="303" spans="1:8" x14ac:dyDescent="0.25">
      <c r="A303" t="s">
        <v>553</v>
      </c>
      <c r="B303">
        <v>890400693</v>
      </c>
      <c r="C303" s="207">
        <v>44926</v>
      </c>
      <c r="D303">
        <v>2</v>
      </c>
      <c r="E303">
        <v>0</v>
      </c>
      <c r="F303">
        <v>175468399</v>
      </c>
      <c r="G303" s="211">
        <v>201723429</v>
      </c>
      <c r="H303" s="207">
        <v>44922</v>
      </c>
    </row>
    <row r="304" spans="1:8" x14ac:dyDescent="0.25">
      <c r="A304" t="s">
        <v>553</v>
      </c>
      <c r="B304">
        <v>891701664</v>
      </c>
      <c r="C304" s="207">
        <v>44926</v>
      </c>
      <c r="D304">
        <v>2</v>
      </c>
      <c r="E304">
        <v>0</v>
      </c>
      <c r="F304">
        <v>11685012</v>
      </c>
      <c r="G304" s="211">
        <v>189618704</v>
      </c>
      <c r="H304" s="207">
        <v>44926</v>
      </c>
    </row>
    <row r="305" spans="1:8" x14ac:dyDescent="0.25">
      <c r="A305" t="s">
        <v>553</v>
      </c>
      <c r="B305">
        <v>800119574</v>
      </c>
      <c r="C305" s="207">
        <v>44926</v>
      </c>
      <c r="D305">
        <v>2</v>
      </c>
      <c r="E305">
        <v>0</v>
      </c>
      <c r="F305">
        <v>126126</v>
      </c>
      <c r="G305" s="211">
        <v>29215998</v>
      </c>
      <c r="H305" s="207">
        <v>44922</v>
      </c>
    </row>
    <row r="306" spans="1:8" x14ac:dyDescent="0.25">
      <c r="A306" t="s">
        <v>553</v>
      </c>
      <c r="B306">
        <v>900235279</v>
      </c>
      <c r="C306" s="207">
        <v>44926</v>
      </c>
      <c r="D306">
        <v>2</v>
      </c>
      <c r="E306">
        <v>0</v>
      </c>
      <c r="F306">
        <v>12281</v>
      </c>
      <c r="G306" s="211">
        <v>0</v>
      </c>
      <c r="H306" s="207">
        <v>44926</v>
      </c>
    </row>
    <row r="307" spans="1:8" x14ac:dyDescent="0.25">
      <c r="A307" t="s">
        <v>553</v>
      </c>
      <c r="B307">
        <v>891200274</v>
      </c>
      <c r="C307" s="207">
        <v>44926</v>
      </c>
      <c r="D307">
        <v>2</v>
      </c>
      <c r="E307">
        <v>0</v>
      </c>
      <c r="F307">
        <v>25754</v>
      </c>
      <c r="G307" s="211">
        <v>114947</v>
      </c>
      <c r="H307" s="207">
        <v>44922</v>
      </c>
    </row>
    <row r="308" spans="1:8" x14ac:dyDescent="0.25">
      <c r="A308" t="s">
        <v>553</v>
      </c>
      <c r="B308">
        <v>860076321</v>
      </c>
      <c r="C308" s="207">
        <v>44926</v>
      </c>
      <c r="D308">
        <v>2</v>
      </c>
      <c r="E308">
        <v>0</v>
      </c>
      <c r="F308">
        <v>320000</v>
      </c>
      <c r="G308" s="211">
        <v>10263159</v>
      </c>
      <c r="H308" s="207">
        <v>44922</v>
      </c>
    </row>
    <row r="309" spans="1:8" x14ac:dyDescent="0.25">
      <c r="A309" t="s">
        <v>553</v>
      </c>
      <c r="B309">
        <v>89020546</v>
      </c>
      <c r="C309" s="207">
        <v>44926</v>
      </c>
      <c r="D309">
        <v>2</v>
      </c>
      <c r="E309">
        <v>0</v>
      </c>
      <c r="F309">
        <v>404160</v>
      </c>
      <c r="G309" s="211">
        <v>0</v>
      </c>
      <c r="H309" s="207">
        <v>44926</v>
      </c>
    </row>
    <row r="310" spans="1:8" x14ac:dyDescent="0.25">
      <c r="A310" t="s">
        <v>553</v>
      </c>
      <c r="B310">
        <v>900580962</v>
      </c>
      <c r="C310" s="207">
        <v>44926</v>
      </c>
      <c r="D310">
        <v>2</v>
      </c>
      <c r="E310">
        <v>0</v>
      </c>
      <c r="F310">
        <v>69936820</v>
      </c>
      <c r="G310" s="211">
        <v>1237122387</v>
      </c>
      <c r="H310" s="207">
        <v>44924</v>
      </c>
    </row>
    <row r="311" spans="1:8" x14ac:dyDescent="0.25">
      <c r="A311" t="s">
        <v>553</v>
      </c>
      <c r="B311">
        <v>800077052</v>
      </c>
      <c r="C311" s="207">
        <v>44926</v>
      </c>
      <c r="D311">
        <v>2</v>
      </c>
      <c r="E311">
        <v>0</v>
      </c>
      <c r="F311">
        <v>5978205</v>
      </c>
      <c r="G311" s="211">
        <v>1992735</v>
      </c>
      <c r="H311" s="207">
        <v>44917</v>
      </c>
    </row>
    <row r="312" spans="1:8" x14ac:dyDescent="0.25">
      <c r="A312" t="s">
        <v>553</v>
      </c>
      <c r="B312">
        <v>800179870</v>
      </c>
      <c r="C312" s="207">
        <v>44926</v>
      </c>
      <c r="D312">
        <v>2</v>
      </c>
      <c r="E312">
        <v>0</v>
      </c>
      <c r="F312">
        <v>80832</v>
      </c>
      <c r="G312" s="211">
        <v>1725806</v>
      </c>
      <c r="H312" s="207">
        <v>44904</v>
      </c>
    </row>
    <row r="313" spans="1:8" x14ac:dyDescent="0.25">
      <c r="A313" t="s">
        <v>553</v>
      </c>
      <c r="B313">
        <v>890304155</v>
      </c>
      <c r="C313" s="207">
        <v>44926</v>
      </c>
      <c r="D313">
        <v>2</v>
      </c>
      <c r="E313">
        <v>0</v>
      </c>
      <c r="F313">
        <v>48240</v>
      </c>
      <c r="G313" s="211">
        <v>0</v>
      </c>
      <c r="H313" s="207">
        <v>44926</v>
      </c>
    </row>
    <row r="314" spans="1:8" x14ac:dyDescent="0.25">
      <c r="A314" t="s">
        <v>553</v>
      </c>
      <c r="B314">
        <v>800190884</v>
      </c>
      <c r="C314" s="207">
        <v>44926</v>
      </c>
      <c r="D314">
        <v>2</v>
      </c>
      <c r="E314">
        <v>0</v>
      </c>
      <c r="F314">
        <v>2732480</v>
      </c>
      <c r="G314" s="211">
        <v>0</v>
      </c>
      <c r="H314" s="207">
        <v>44926</v>
      </c>
    </row>
    <row r="315" spans="1:8" x14ac:dyDescent="0.25">
      <c r="A315" t="s">
        <v>553</v>
      </c>
      <c r="B315">
        <v>809003590</v>
      </c>
      <c r="C315" s="207">
        <v>44926</v>
      </c>
      <c r="D315">
        <v>2</v>
      </c>
      <c r="E315">
        <v>0</v>
      </c>
      <c r="F315">
        <v>1435705</v>
      </c>
      <c r="G315" s="211">
        <v>77178650</v>
      </c>
      <c r="H315" s="207">
        <v>44922</v>
      </c>
    </row>
    <row r="316" spans="1:8" x14ac:dyDescent="0.25">
      <c r="A316" t="s">
        <v>553</v>
      </c>
      <c r="B316">
        <v>800033723</v>
      </c>
      <c r="C316" s="207">
        <v>44926</v>
      </c>
      <c r="D316">
        <v>2</v>
      </c>
      <c r="E316">
        <v>0</v>
      </c>
      <c r="F316">
        <v>59694963</v>
      </c>
      <c r="G316" s="211">
        <v>6920077</v>
      </c>
      <c r="H316" s="207">
        <v>44922</v>
      </c>
    </row>
    <row r="317" spans="1:8" x14ac:dyDescent="0.25">
      <c r="A317" t="s">
        <v>553</v>
      </c>
      <c r="B317">
        <v>900002780</v>
      </c>
      <c r="C317" s="207">
        <v>44926</v>
      </c>
      <c r="D317">
        <v>2</v>
      </c>
      <c r="E317">
        <v>0</v>
      </c>
      <c r="F317">
        <v>80832</v>
      </c>
      <c r="G317" s="211">
        <v>17536966</v>
      </c>
      <c r="H317" s="207">
        <v>44922</v>
      </c>
    </row>
    <row r="318" spans="1:8" x14ac:dyDescent="0.25">
      <c r="A318" t="s">
        <v>553</v>
      </c>
      <c r="B318">
        <v>891180039</v>
      </c>
      <c r="C318" s="207">
        <v>44926</v>
      </c>
      <c r="D318">
        <v>2</v>
      </c>
      <c r="E318">
        <v>0</v>
      </c>
      <c r="F318">
        <v>959647</v>
      </c>
      <c r="G318" s="211">
        <v>749600</v>
      </c>
      <c r="H318" s="207">
        <v>44922</v>
      </c>
    </row>
    <row r="319" spans="1:8" x14ac:dyDescent="0.25">
      <c r="A319" t="s">
        <v>553</v>
      </c>
      <c r="B319">
        <v>830091676</v>
      </c>
      <c r="C319" s="207">
        <v>44926</v>
      </c>
      <c r="D319">
        <v>2</v>
      </c>
      <c r="E319">
        <v>0</v>
      </c>
      <c r="F319">
        <v>284948</v>
      </c>
      <c r="G319" s="211">
        <v>32154664</v>
      </c>
      <c r="H319" s="207">
        <v>44922</v>
      </c>
    </row>
    <row r="320" spans="1:8" x14ac:dyDescent="0.25">
      <c r="A320" t="s">
        <v>553</v>
      </c>
      <c r="B320">
        <v>830003807</v>
      </c>
      <c r="C320" s="207">
        <v>44926</v>
      </c>
      <c r="D320">
        <v>2</v>
      </c>
      <c r="E320">
        <v>0</v>
      </c>
      <c r="F320">
        <v>362600</v>
      </c>
      <c r="G320" s="211">
        <v>16380571</v>
      </c>
      <c r="H320" s="207">
        <v>44922</v>
      </c>
    </row>
    <row r="321" spans="1:8" x14ac:dyDescent="0.25">
      <c r="A321" t="s">
        <v>553</v>
      </c>
      <c r="B321">
        <v>802003414</v>
      </c>
      <c r="C321" s="207">
        <v>44926</v>
      </c>
      <c r="D321">
        <v>2</v>
      </c>
      <c r="E321">
        <v>0</v>
      </c>
      <c r="F321">
        <v>1783966</v>
      </c>
      <c r="G321" s="211">
        <v>9256847</v>
      </c>
      <c r="H321" s="207">
        <v>44922</v>
      </c>
    </row>
    <row r="322" spans="1:8" x14ac:dyDescent="0.25">
      <c r="A322" t="s">
        <v>553</v>
      </c>
      <c r="B322">
        <v>891800982</v>
      </c>
      <c r="C322" s="207">
        <v>44926</v>
      </c>
      <c r="D322">
        <v>2</v>
      </c>
      <c r="E322">
        <v>0</v>
      </c>
      <c r="F322">
        <v>3260560</v>
      </c>
      <c r="G322" s="211">
        <v>253737017</v>
      </c>
      <c r="H322" s="207">
        <v>44922</v>
      </c>
    </row>
    <row r="323" spans="1:8" x14ac:dyDescent="0.25">
      <c r="A323" t="s">
        <v>553</v>
      </c>
      <c r="B323">
        <v>800224466</v>
      </c>
      <c r="C323" s="207">
        <v>44926</v>
      </c>
      <c r="D323">
        <v>2</v>
      </c>
      <c r="E323">
        <v>0</v>
      </c>
      <c r="F323">
        <v>3333642</v>
      </c>
      <c r="G323" s="211">
        <v>3146724</v>
      </c>
      <c r="H323" s="207">
        <v>44922</v>
      </c>
    </row>
    <row r="324" spans="1:8" x14ac:dyDescent="0.25">
      <c r="A324" t="s">
        <v>553</v>
      </c>
      <c r="B324">
        <v>860023987</v>
      </c>
      <c r="C324" s="207">
        <v>44926</v>
      </c>
      <c r="D324">
        <v>2</v>
      </c>
      <c r="E324">
        <v>0</v>
      </c>
      <c r="F324">
        <v>259200</v>
      </c>
      <c r="G324" s="211">
        <v>10563881</v>
      </c>
      <c r="H324" s="207">
        <v>44922</v>
      </c>
    </row>
    <row r="325" spans="1:8" x14ac:dyDescent="0.25">
      <c r="A325" t="s">
        <v>553</v>
      </c>
      <c r="B325">
        <v>891180268</v>
      </c>
      <c r="C325" s="207">
        <v>44926</v>
      </c>
      <c r="D325">
        <v>2</v>
      </c>
      <c r="E325">
        <v>0</v>
      </c>
      <c r="F325">
        <v>38495088</v>
      </c>
      <c r="G325" s="211">
        <v>411142627</v>
      </c>
      <c r="H325" s="207">
        <v>44923</v>
      </c>
    </row>
    <row r="326" spans="1:8" x14ac:dyDescent="0.25">
      <c r="A326" t="s">
        <v>553</v>
      </c>
      <c r="B326">
        <v>891190011</v>
      </c>
      <c r="C326" s="207">
        <v>44926</v>
      </c>
      <c r="D326">
        <v>2</v>
      </c>
      <c r="E326">
        <v>0</v>
      </c>
      <c r="F326">
        <v>18600</v>
      </c>
      <c r="G326" s="211">
        <v>0</v>
      </c>
      <c r="H326" s="207">
        <v>44926</v>
      </c>
    </row>
    <row r="327" spans="1:8" x14ac:dyDescent="0.25">
      <c r="A327" t="s">
        <v>553</v>
      </c>
      <c r="B327">
        <v>900971006</v>
      </c>
      <c r="C327" s="207">
        <v>44926</v>
      </c>
      <c r="D327">
        <v>2</v>
      </c>
      <c r="E327">
        <v>0</v>
      </c>
      <c r="F327">
        <v>160565857</v>
      </c>
      <c r="G327" s="211">
        <v>2348395028</v>
      </c>
      <c r="H327" s="207">
        <v>44922</v>
      </c>
    </row>
    <row r="328" spans="1:8" x14ac:dyDescent="0.25">
      <c r="A328" t="s">
        <v>553</v>
      </c>
      <c r="B328">
        <v>900284591</v>
      </c>
      <c r="C328" s="207">
        <v>44926</v>
      </c>
      <c r="D328">
        <v>2</v>
      </c>
      <c r="E328">
        <v>0</v>
      </c>
      <c r="F328">
        <v>19105176</v>
      </c>
      <c r="G328" s="211">
        <v>1627916795</v>
      </c>
      <c r="H328" s="207">
        <v>44922</v>
      </c>
    </row>
    <row r="329" spans="1:8" x14ac:dyDescent="0.25">
      <c r="A329" t="s">
        <v>553</v>
      </c>
      <c r="B329">
        <v>830099212</v>
      </c>
      <c r="C329" s="207">
        <v>44926</v>
      </c>
      <c r="D329">
        <v>2</v>
      </c>
      <c r="E329">
        <v>0</v>
      </c>
      <c r="F329">
        <v>1632350778</v>
      </c>
      <c r="G329" s="211">
        <v>994571487</v>
      </c>
      <c r="H329" s="207">
        <v>44923</v>
      </c>
    </row>
    <row r="330" spans="1:8" x14ac:dyDescent="0.25">
      <c r="A330" t="s">
        <v>553</v>
      </c>
      <c r="B330">
        <v>800222844</v>
      </c>
      <c r="C330" s="207">
        <v>44926</v>
      </c>
      <c r="D330">
        <v>2</v>
      </c>
      <c r="E330">
        <v>0</v>
      </c>
      <c r="F330">
        <v>218400</v>
      </c>
      <c r="G330" s="211">
        <v>130857</v>
      </c>
      <c r="H330" s="207">
        <v>44922</v>
      </c>
    </row>
    <row r="331" spans="1:8" x14ac:dyDescent="0.25">
      <c r="A331" t="s">
        <v>553</v>
      </c>
      <c r="B331">
        <v>891856161</v>
      </c>
      <c r="C331" s="207">
        <v>44926</v>
      </c>
      <c r="D331">
        <v>2</v>
      </c>
      <c r="E331">
        <v>0</v>
      </c>
      <c r="F331">
        <v>19272556</v>
      </c>
      <c r="G331" s="211">
        <v>18588</v>
      </c>
      <c r="H331" s="207">
        <v>44926</v>
      </c>
    </row>
    <row r="332" spans="1:8" x14ac:dyDescent="0.25">
      <c r="A332" t="s">
        <v>553</v>
      </c>
      <c r="B332">
        <v>806015201</v>
      </c>
      <c r="C332" s="207">
        <v>44926</v>
      </c>
      <c r="D332">
        <v>2</v>
      </c>
      <c r="E332">
        <v>0</v>
      </c>
      <c r="F332">
        <v>4915028</v>
      </c>
      <c r="G332" s="211">
        <v>49907109</v>
      </c>
      <c r="H332" s="207">
        <v>44922</v>
      </c>
    </row>
    <row r="333" spans="1:8" x14ac:dyDescent="0.25">
      <c r="A333" t="s">
        <v>553</v>
      </c>
      <c r="B333">
        <v>820001277</v>
      </c>
      <c r="C333" s="207">
        <v>44926</v>
      </c>
      <c r="D333">
        <v>2</v>
      </c>
      <c r="E333">
        <v>0</v>
      </c>
      <c r="F333">
        <v>272919811</v>
      </c>
      <c r="G333" s="211">
        <v>153507317</v>
      </c>
      <c r="H333" s="207">
        <v>44922</v>
      </c>
    </row>
    <row r="334" spans="1:8" x14ac:dyDescent="0.25">
      <c r="A334" t="s">
        <v>553</v>
      </c>
      <c r="B334">
        <v>860002541</v>
      </c>
      <c r="C334" s="207">
        <v>44926</v>
      </c>
      <c r="D334">
        <v>2</v>
      </c>
      <c r="E334">
        <v>0</v>
      </c>
      <c r="F334">
        <v>1542053206</v>
      </c>
      <c r="G334" s="211">
        <v>179238556</v>
      </c>
      <c r="H334" s="207">
        <v>44926</v>
      </c>
    </row>
    <row r="335" spans="1:8" x14ac:dyDescent="0.25">
      <c r="A335" t="s">
        <v>553</v>
      </c>
      <c r="B335">
        <v>800066001</v>
      </c>
      <c r="C335" s="207">
        <v>44926</v>
      </c>
      <c r="D335">
        <v>2</v>
      </c>
      <c r="E335">
        <v>0</v>
      </c>
      <c r="F335">
        <v>5185577088</v>
      </c>
      <c r="G335" s="211">
        <v>551948433</v>
      </c>
      <c r="H335" s="207">
        <v>44926</v>
      </c>
    </row>
    <row r="336" spans="1:8" x14ac:dyDescent="0.25">
      <c r="A336" t="s">
        <v>553</v>
      </c>
      <c r="B336">
        <v>900529056</v>
      </c>
      <c r="C336" s="207">
        <v>44926</v>
      </c>
      <c r="D336">
        <v>2</v>
      </c>
      <c r="E336">
        <v>0</v>
      </c>
      <c r="F336">
        <v>303602975</v>
      </c>
      <c r="G336" s="211">
        <v>881945220</v>
      </c>
      <c r="H336" s="207">
        <v>44922</v>
      </c>
    </row>
    <row r="337" spans="1:8" x14ac:dyDescent="0.25">
      <c r="A337" t="s">
        <v>553</v>
      </c>
      <c r="B337">
        <v>800094898</v>
      </c>
      <c r="C337" s="207">
        <v>44926</v>
      </c>
      <c r="D337">
        <v>2</v>
      </c>
      <c r="E337">
        <v>0</v>
      </c>
      <c r="F337">
        <v>24588488</v>
      </c>
      <c r="G337" s="211">
        <v>110006736</v>
      </c>
      <c r="H337" s="207">
        <v>44922</v>
      </c>
    </row>
    <row r="338" spans="1:8" x14ac:dyDescent="0.25">
      <c r="A338" t="s">
        <v>553</v>
      </c>
      <c r="B338">
        <v>800242197</v>
      </c>
      <c r="C338" s="207">
        <v>44926</v>
      </c>
      <c r="D338">
        <v>2</v>
      </c>
      <c r="E338">
        <v>0</v>
      </c>
      <c r="F338">
        <v>60708074</v>
      </c>
      <c r="G338" s="211">
        <v>3306</v>
      </c>
      <c r="H338" s="207">
        <v>44922</v>
      </c>
    </row>
    <row r="339" spans="1:8" x14ac:dyDescent="0.25">
      <c r="A339" t="s">
        <v>553</v>
      </c>
      <c r="B339">
        <v>899999092</v>
      </c>
      <c r="C339" s="207">
        <v>44926</v>
      </c>
      <c r="D339">
        <v>2</v>
      </c>
      <c r="E339">
        <v>0</v>
      </c>
      <c r="F339">
        <v>3573194365</v>
      </c>
      <c r="G339" s="211">
        <v>1193727396</v>
      </c>
      <c r="H339" s="207">
        <v>44924</v>
      </c>
    </row>
    <row r="340" spans="1:8" x14ac:dyDescent="0.25">
      <c r="A340" t="s">
        <v>553</v>
      </c>
      <c r="B340">
        <v>900181419</v>
      </c>
      <c r="C340" s="207">
        <v>44926</v>
      </c>
      <c r="D340">
        <v>2</v>
      </c>
      <c r="E340">
        <v>0</v>
      </c>
      <c r="F340">
        <v>15752976</v>
      </c>
      <c r="G340" s="211">
        <v>9251724</v>
      </c>
      <c r="H340" s="207">
        <v>44922</v>
      </c>
    </row>
    <row r="341" spans="1:8" x14ac:dyDescent="0.25">
      <c r="A341" t="s">
        <v>553</v>
      </c>
      <c r="B341">
        <v>810003245</v>
      </c>
      <c r="C341" s="207">
        <v>44926</v>
      </c>
      <c r="D341">
        <v>2</v>
      </c>
      <c r="E341">
        <v>0</v>
      </c>
      <c r="F341">
        <v>509673</v>
      </c>
      <c r="G341" s="211">
        <v>526999</v>
      </c>
      <c r="H341" s="207">
        <v>44922</v>
      </c>
    </row>
    <row r="342" spans="1:8" x14ac:dyDescent="0.25">
      <c r="A342" t="s">
        <v>553</v>
      </c>
      <c r="B342">
        <v>900743605</v>
      </c>
      <c r="C342" s="207">
        <v>44926</v>
      </c>
      <c r="D342">
        <v>2</v>
      </c>
      <c r="E342">
        <v>0</v>
      </c>
      <c r="F342">
        <v>428243380</v>
      </c>
      <c r="G342" s="211">
        <v>0</v>
      </c>
      <c r="H342" s="207">
        <v>44926</v>
      </c>
    </row>
    <row r="343" spans="1:8" x14ac:dyDescent="0.25">
      <c r="A343" t="s">
        <v>553</v>
      </c>
      <c r="B343">
        <v>860529890</v>
      </c>
      <c r="C343" s="207">
        <v>44926</v>
      </c>
      <c r="D343">
        <v>2</v>
      </c>
      <c r="E343">
        <v>0</v>
      </c>
      <c r="F343">
        <v>77151640</v>
      </c>
      <c r="G343" s="211">
        <v>89005261</v>
      </c>
      <c r="H343" s="207">
        <v>44922</v>
      </c>
    </row>
    <row r="344" spans="1:8" x14ac:dyDescent="0.25">
      <c r="A344" t="s">
        <v>553</v>
      </c>
      <c r="B344">
        <v>860007373</v>
      </c>
      <c r="C344" s="207">
        <v>44926</v>
      </c>
      <c r="D344">
        <v>2</v>
      </c>
      <c r="E344">
        <v>0</v>
      </c>
      <c r="F344">
        <v>276804284</v>
      </c>
      <c r="G344" s="211">
        <v>539530282</v>
      </c>
      <c r="H344" s="207">
        <v>44922</v>
      </c>
    </row>
    <row r="345" spans="1:8" x14ac:dyDescent="0.25">
      <c r="A345" t="s">
        <v>553</v>
      </c>
      <c r="B345">
        <v>800130907</v>
      </c>
      <c r="C345" s="207">
        <v>44926</v>
      </c>
      <c r="D345">
        <v>2</v>
      </c>
      <c r="E345">
        <v>0</v>
      </c>
      <c r="F345">
        <v>975521442</v>
      </c>
      <c r="G345" s="211">
        <v>0</v>
      </c>
      <c r="H345" s="207">
        <v>44926</v>
      </c>
    </row>
    <row r="346" spans="1:8" x14ac:dyDescent="0.25">
      <c r="A346" t="s">
        <v>553</v>
      </c>
      <c r="B346">
        <v>900582598</v>
      </c>
      <c r="C346" s="207">
        <v>44926</v>
      </c>
      <c r="D346">
        <v>2</v>
      </c>
      <c r="E346">
        <v>0</v>
      </c>
      <c r="F346">
        <v>657715471</v>
      </c>
      <c r="G346" s="211">
        <v>227041558</v>
      </c>
      <c r="H346" s="207">
        <v>44923</v>
      </c>
    </row>
    <row r="347" spans="1:8" x14ac:dyDescent="0.25">
      <c r="A347" t="s">
        <v>553</v>
      </c>
      <c r="B347">
        <v>830113849</v>
      </c>
      <c r="C347" s="207">
        <v>44926</v>
      </c>
      <c r="D347">
        <v>2</v>
      </c>
      <c r="E347">
        <v>0</v>
      </c>
      <c r="F347">
        <v>457664185</v>
      </c>
      <c r="G347" s="211">
        <v>97846952</v>
      </c>
      <c r="H347" s="207">
        <v>44922</v>
      </c>
    </row>
    <row r="348" spans="1:8" x14ac:dyDescent="0.25">
      <c r="A348" t="s">
        <v>553</v>
      </c>
      <c r="B348">
        <v>41705607</v>
      </c>
      <c r="C348" s="207">
        <v>44926</v>
      </c>
      <c r="D348">
        <v>2</v>
      </c>
      <c r="E348">
        <v>0</v>
      </c>
      <c r="F348">
        <v>140854</v>
      </c>
      <c r="G348" s="211">
        <v>0</v>
      </c>
      <c r="H348" s="207">
        <v>44926</v>
      </c>
    </row>
    <row r="349" spans="1:8" x14ac:dyDescent="0.25">
      <c r="A349" t="s">
        <v>553</v>
      </c>
      <c r="B349">
        <v>900269029</v>
      </c>
      <c r="C349" s="207">
        <v>44926</v>
      </c>
      <c r="D349">
        <v>2</v>
      </c>
      <c r="E349">
        <v>0</v>
      </c>
      <c r="F349">
        <v>500</v>
      </c>
      <c r="G349" s="211">
        <v>0</v>
      </c>
      <c r="H349" s="207">
        <v>44926</v>
      </c>
    </row>
    <row r="350" spans="1:8" x14ac:dyDescent="0.25">
      <c r="A350" t="s">
        <v>553</v>
      </c>
      <c r="B350">
        <v>860007336</v>
      </c>
      <c r="C350" s="207">
        <v>44926</v>
      </c>
      <c r="D350">
        <v>2</v>
      </c>
      <c r="E350">
        <v>0</v>
      </c>
      <c r="F350">
        <v>60142920604</v>
      </c>
      <c r="G350" s="211">
        <v>3485134841</v>
      </c>
      <c r="H350" s="207">
        <v>44924</v>
      </c>
    </row>
    <row r="351" spans="1:8" x14ac:dyDescent="0.25">
      <c r="A351" t="s">
        <v>553</v>
      </c>
      <c r="B351">
        <v>900008328</v>
      </c>
      <c r="C351" s="207">
        <v>44926</v>
      </c>
      <c r="D351">
        <v>2</v>
      </c>
      <c r="E351">
        <v>0</v>
      </c>
      <c r="F351">
        <v>29398252</v>
      </c>
      <c r="G351" s="211">
        <v>0</v>
      </c>
      <c r="H351" s="207">
        <v>44926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CARTERA</vt:lpstr>
      <vt:lpstr>TD</vt:lpstr>
      <vt:lpstr>DETALLE</vt:lpstr>
      <vt:lpstr>FT022</vt:lpstr>
      <vt:lpstr>FT022 COPIA</vt:lpstr>
      <vt:lpstr>Anexo FT022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Aponte Romero</dc:creator>
  <cp:lastModifiedBy>Nury Patricia Baquero Rojas</cp:lastModifiedBy>
  <dcterms:created xsi:type="dcterms:W3CDTF">2020-08-12T14:14:22Z</dcterms:created>
  <dcterms:modified xsi:type="dcterms:W3CDTF">2023-01-11T16:22:02Z</dcterms:modified>
</cp:coreProperties>
</file>